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PADRON" sheetId="1" r:id="rId1"/>
    <sheet name="ALBERGUES" sheetId="2" r:id="rId2"/>
    <sheet name="DELEGACIONES" sheetId="3" r:id="rId3"/>
  </sheets>
  <definedNames>
    <definedName name="_xlnm.Print_Area" localSheetId="0">PADRON!$A$8:$AU$56</definedName>
  </definedNames>
  <calcPr calcId="145621"/>
</workbook>
</file>

<file path=xl/calcChain.xml><?xml version="1.0" encoding="utf-8"?>
<calcChain xmlns="http://schemas.openxmlformats.org/spreadsheetml/2006/main">
  <c r="J39" i="2" l="1"/>
  <c r="H39" i="2"/>
  <c r="AP52" i="1"/>
  <c r="AQ52" i="1"/>
  <c r="AR52" i="1"/>
  <c r="AS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J52" i="1"/>
  <c r="G39" i="2"/>
  <c r="E52" i="1"/>
  <c r="F52" i="1"/>
  <c r="N36" i="2"/>
</calcChain>
</file>

<file path=xl/sharedStrings.xml><?xml version="1.0" encoding="utf-8"?>
<sst xmlns="http://schemas.openxmlformats.org/spreadsheetml/2006/main" count="337" uniqueCount="242">
  <si>
    <t>SEXO</t>
  </si>
  <si>
    <t>APOYOS ASISTENCIALES ENTREGADOS</t>
  </si>
  <si>
    <t>APOYO DE DESPENSA ENTREGADO</t>
  </si>
  <si>
    <t>No.</t>
  </si>
  <si>
    <t>No. EXP.</t>
  </si>
  <si>
    <t>EDAD</t>
  </si>
  <si>
    <t>MUJER</t>
  </si>
  <si>
    <t>HOMBRE</t>
  </si>
  <si>
    <t xml:space="preserve">ALBERGUE  </t>
  </si>
  <si>
    <t xml:space="preserve">AREA </t>
  </si>
  <si>
    <t>JUNIO</t>
  </si>
  <si>
    <t>INVERSION. JUNIO</t>
  </si>
  <si>
    <t>JULIO</t>
  </si>
  <si>
    <t>INVERSION JULIO</t>
  </si>
  <si>
    <t>SEPTIEMBRE</t>
  </si>
  <si>
    <t>INVERSION SEPTIEMBRE</t>
  </si>
  <si>
    <t xml:space="preserve">OCTUBRE </t>
  </si>
  <si>
    <t>INVERSION OCTUBRE</t>
  </si>
  <si>
    <t>NOVIEMBRE</t>
  </si>
  <si>
    <t>INVERSION NOVIEMBRE</t>
  </si>
  <si>
    <t>DICIEMBRE</t>
  </si>
  <si>
    <t>INVERSION DICIEMBRE</t>
  </si>
  <si>
    <t>M</t>
  </si>
  <si>
    <t>038/2015</t>
  </si>
  <si>
    <t>PROXIMA FRONTERA</t>
  </si>
  <si>
    <t>TUTELA</t>
  </si>
  <si>
    <t>ZAPOPAN</t>
  </si>
  <si>
    <t>033/2015</t>
  </si>
  <si>
    <t>REINTEGRADO</t>
  </si>
  <si>
    <t>ADOPCIONES</t>
  </si>
  <si>
    <t>GUADALAJARA</t>
  </si>
  <si>
    <t>094/2015</t>
  </si>
  <si>
    <t>VILLAS MIRAVALLE</t>
  </si>
  <si>
    <t>CUSTODIA</t>
  </si>
  <si>
    <t>120/11</t>
  </si>
  <si>
    <t>MINISTERIOS DE AMOR</t>
  </si>
  <si>
    <t>129/2010</t>
  </si>
  <si>
    <t>LA SAGRADA FAMILIA</t>
  </si>
  <si>
    <t>TUTELA (LIC. ADRIANA)</t>
  </si>
  <si>
    <t>70/2012</t>
  </si>
  <si>
    <t>CUSTODIA (LIC. ALEJANDRA)</t>
  </si>
  <si>
    <t>42/2014</t>
  </si>
  <si>
    <t>HOGARES DE LA CARIDAD  26</t>
  </si>
  <si>
    <t>133/2011</t>
  </si>
  <si>
    <t>HOGARES DE LA CARIDAD</t>
  </si>
  <si>
    <t>030/2000</t>
  </si>
  <si>
    <t>LA PROXIMA FRONTERA</t>
  </si>
  <si>
    <t>1126/2007</t>
  </si>
  <si>
    <t>REINTEGRADO  (ABUELA)</t>
  </si>
  <si>
    <t>117/2010</t>
  </si>
  <si>
    <t>463/2003</t>
  </si>
  <si>
    <t xml:space="preserve">CUSTODIA </t>
  </si>
  <si>
    <t>040/14</t>
  </si>
  <si>
    <t>ZAPOPAN FEMENIL</t>
  </si>
  <si>
    <t>714/2004</t>
  </si>
  <si>
    <t>004/2013</t>
  </si>
  <si>
    <t>135/2012</t>
  </si>
  <si>
    <t>123/2006</t>
  </si>
  <si>
    <t>PAIPID</t>
  </si>
  <si>
    <t>TONALA</t>
  </si>
  <si>
    <t>001/2016</t>
  </si>
  <si>
    <t>007/2016</t>
  </si>
  <si>
    <t>051/2014</t>
  </si>
  <si>
    <t>035/15</t>
  </si>
  <si>
    <t>REINTEGRADA</t>
  </si>
  <si>
    <t>057/11</t>
  </si>
  <si>
    <t>CIEN CORAZONES</t>
  </si>
  <si>
    <t>362/05</t>
  </si>
  <si>
    <t>ADICCIONES NAVARRO</t>
  </si>
  <si>
    <t>020/13</t>
  </si>
  <si>
    <t>REINTEGRADOS</t>
  </si>
  <si>
    <t>003/14</t>
  </si>
  <si>
    <t>135/12</t>
  </si>
  <si>
    <t>HOGAR CABAÑAS</t>
  </si>
  <si>
    <t>195/10</t>
  </si>
  <si>
    <t>096/07</t>
  </si>
  <si>
    <t>RIOS EN EL DESIERTO</t>
  </si>
  <si>
    <t>069/11</t>
  </si>
  <si>
    <t>LA QUINTA SOBRIEDAD</t>
  </si>
  <si>
    <t>231/09</t>
  </si>
  <si>
    <t>TLAQUEPAQUE</t>
  </si>
  <si>
    <t>126/11</t>
  </si>
  <si>
    <t>021/16</t>
  </si>
  <si>
    <t>206/08</t>
  </si>
  <si>
    <t>146/2009</t>
  </si>
  <si>
    <t>830/2007</t>
  </si>
  <si>
    <t>106/2013</t>
  </si>
  <si>
    <t>HOGAR SAMUEL</t>
  </si>
  <si>
    <t>TLAJOMULCO</t>
  </si>
  <si>
    <t>005/2015</t>
  </si>
  <si>
    <t>029/2010</t>
  </si>
  <si>
    <t>Total</t>
  </si>
  <si>
    <t>APOYOS A CASAS HOGAR</t>
  </si>
  <si>
    <t>N°</t>
  </si>
  <si>
    <t>CASA HOGAR</t>
  </si>
  <si>
    <t xml:space="preserve">ENERO </t>
  </si>
  <si>
    <t xml:space="preserve">FEBRERO </t>
  </si>
  <si>
    <t>MARZO</t>
  </si>
  <si>
    <t xml:space="preserve">ABRIL MAYO </t>
  </si>
  <si>
    <t xml:space="preserve">JUNIO </t>
  </si>
  <si>
    <t xml:space="preserve">JULIO </t>
  </si>
  <si>
    <t>APOYO</t>
  </si>
  <si>
    <t>INVERSION</t>
  </si>
  <si>
    <t>AGOSTO</t>
  </si>
  <si>
    <t>CONCEPTO</t>
  </si>
  <si>
    <t>MUNICIPIO</t>
  </si>
  <si>
    <t>DESPENSA</t>
  </si>
  <si>
    <t>FUNDACIÓN EMMANUEL</t>
  </si>
  <si>
    <t>DELEGACIONES MUNICIPALES E INTERMUNICIPALES</t>
  </si>
  <si>
    <t>DOMICILIO</t>
  </si>
  <si>
    <t>TELS.</t>
  </si>
  <si>
    <t xml:space="preserve">CORREO </t>
  </si>
  <si>
    <t>Delegada Institucional en Guadalajara</t>
  </si>
  <si>
    <t>Av. de la Cruz #2003 Esq. Nudo de Cempoaltepetl  Col. San Vicente, Zona Oblatos C.P. 44330</t>
  </si>
  <si>
    <t>36-99-38-85</t>
  </si>
  <si>
    <t>asalas.difguadalajara@gmail.com</t>
  </si>
  <si>
    <t>Delegada Institucional en Zapopan</t>
  </si>
  <si>
    <t>Av. Laureles 777, Colonia Fovissste, C.P. 45149, Zapopan, Jalisco.</t>
  </si>
  <si>
    <t>38-36-34-44                   38-36-34-49</t>
  </si>
  <si>
    <t>evacazares.difzapopan@gmail.com</t>
  </si>
  <si>
    <t>beatriztorres.difzapopan@gmail.com</t>
  </si>
  <si>
    <t>Delegado Institucional en Tepatitlan de Morelos</t>
  </si>
  <si>
    <t>Morelos #340, Colonia Centro, C. P. 47600 Tepatitlan de Morelos, Jalisco</t>
  </si>
  <si>
    <t>(378) 782-0399</t>
  </si>
  <si>
    <t>consejotepatitlan@gmail.com</t>
  </si>
  <si>
    <t>rodrigo_tg18@hotmail.com</t>
  </si>
  <si>
    <t>Secretaria Ejecutiva del Consejo Municipal de Ocotlan, Jalisco.</t>
  </si>
  <si>
    <t>Flor de Coral #99 Col. San Juan, C.P. 48860 Ocotlan, Jalisco</t>
  </si>
  <si>
    <t>(392) 9257056</t>
  </si>
  <si>
    <t>maricruz_sanlop53@hotmail.com</t>
  </si>
  <si>
    <t>Delegado Institucional en Puerto Vallarta dependiente de la PPNNA</t>
  </si>
  <si>
    <t>Calle Milenio #143-A Col. La Aurora en Puerto. Vallarta, Jalisco. C.P. 48306</t>
  </si>
  <si>
    <t xml:space="preserve">01 (322) 293-3441 </t>
  </si>
  <si>
    <t>servin_abogado@me.com</t>
  </si>
  <si>
    <t>ana.quintero26@hotmail.com</t>
  </si>
  <si>
    <t>Delegado Institucional en Autlán de Navarro dependiente de la PPNNA</t>
  </si>
  <si>
    <t>Álvaro Obregón #262 Col. Centro, Cp. 48900 Autlán de Navarro, Jalisco.</t>
  </si>
  <si>
    <t>(317) 382-16-16</t>
  </si>
  <si>
    <t>consejodefamiliaautlan@hotmail.com          procuraduriadifautlan@hotmail.com</t>
  </si>
  <si>
    <t>bernardovidrio@hotmail.com</t>
  </si>
  <si>
    <t>Secretario Ejecutivo del Consejo Intermunicipal de Familia de Lagos de Moreno, Jal.</t>
  </si>
  <si>
    <t>López Cotilla 479 Colonia Cuesta Blanca C.P. 47420 Lagos de Moreno, Jalisco</t>
  </si>
  <si>
    <t>(474) 742-1457</t>
  </si>
  <si>
    <t>direcciondiflagos@gmail.com</t>
  </si>
  <si>
    <t>aleyam78@hotmail.com</t>
  </si>
  <si>
    <t>Delegado Institucional en Tonalá</t>
  </si>
  <si>
    <t>Calle Obregón N°103 Planta Alta, entre Constitución y Emiliano Zapata, Tonalá Centro, en las Instalaciones de CAIAM, C.P.45425 Tonalá, Jalisco.</t>
  </si>
  <si>
    <t>Tel. 20 01 63 91</t>
  </si>
  <si>
    <t>tutela.derechos.tonala@gmail.com</t>
  </si>
  <si>
    <t>ppnna.tonala@gmail.com</t>
  </si>
  <si>
    <t>Delegado Institucional en Tlaquepaque, jalisco. dependiente de la PPNNA</t>
  </si>
  <si>
    <t>Av. Hidalgo N°400 3er Piso cruza Av. Revolución, Colonia Tlaquepaque Centro C.P.</t>
  </si>
  <si>
    <t>Te. 36-80-53-24, 36-80-31-99 y 36-80-25-59 ext.210 ext.213</t>
  </si>
  <si>
    <t xml:space="preserve">dif.procuraduria@tlaquepaque.gob.mx         amalia.mayam@hotmail.com      </t>
  </si>
  <si>
    <t>Delegado Institucional en  Talpa de Allende</t>
  </si>
  <si>
    <t>23 de Junio N°50  2do. Piso cruza con Juárez C.P.48200 Talpa de Allende, Jalisco.</t>
  </si>
  <si>
    <t>Tel.01-388-385-02-75 Cel.045-388-1018340(Lic. José luis)</t>
  </si>
  <si>
    <t>lachapalita@hotmail.com</t>
  </si>
  <si>
    <t>dif.talpadeallende@red.jalisco.gob.mx</t>
  </si>
  <si>
    <t>Delegado Institucional en Chapala</t>
  </si>
  <si>
    <t>Degollado No. 327  entre 5 de Mayo y Vicente Guerrero 
Colonia Centro,    C.P. 45900
Chapala, Jalisco.</t>
  </si>
  <si>
    <t>Teléfono: 013767653349   Fax: 013767652849 Procu. 01376-7653349</t>
  </si>
  <si>
    <t>dif.chapala@red.jalisco.gob.mx                      difchapala@gmail.com</t>
  </si>
  <si>
    <t>Delegado Institucional en Tlajomulco</t>
  </si>
  <si>
    <t xml:space="preserve"> Nicolás Bravo # 6-B Colonia Centro, Tlajomulco de Zúñiga</t>
  </si>
  <si>
    <t xml:space="preserve"> 3798-5141, 3798-5142 Ext. 208  37980244, 37985141, 37985142
</t>
  </si>
  <si>
    <t xml:space="preserve">presidenciadif@tlajomulco.gob.mx
</t>
  </si>
  <si>
    <t>Delegado Institucional en  Ciudad Gúzman</t>
  </si>
  <si>
    <t xml:space="preserve">Aquiles Serdan # 56  entre: Petronilo López, Lazaro Cardenas y Refugio Barragan de Toscano
Colonia: Centro    C.P. 49000
Zapotlán El Grande (Cd.Guzmán), Jalisco. 
</t>
  </si>
  <si>
    <t>01 341 412 0002</t>
  </si>
  <si>
    <t>abogadoamcc@gmail.com</t>
  </si>
  <si>
    <t>dif.zapotlanelgrande@red.jalisco.gob.mx</t>
  </si>
  <si>
    <r>
      <rPr>
        <b/>
        <sz val="12"/>
        <color theme="1"/>
        <rFont val="Calibri"/>
        <family val="2"/>
        <scheme val="minor"/>
      </rPr>
      <t xml:space="preserve">Programa operativo: </t>
    </r>
    <r>
      <rPr>
        <sz val="12"/>
        <color theme="1"/>
        <rFont val="Calibri"/>
        <family val="2"/>
        <scheme val="minor"/>
      </rPr>
      <t xml:space="preserve">Tutela de Derechos
Tutela de niñas, niños y adolescentes víctimas de algún delito, así como acciones de representación tendientes a garantizar su derecho a vivir en familia, originaria, extensa o adoptiva, libre de cualquier tipo de maltrato, atendidos.
</t>
    </r>
  </si>
  <si>
    <r>
      <rPr>
        <b/>
        <sz val="12"/>
        <color theme="1"/>
        <rFont val="Calibri"/>
        <family val="2"/>
        <scheme val="minor"/>
      </rPr>
      <t>Concepto de Beneficio</t>
    </r>
    <r>
      <rPr>
        <sz val="12"/>
        <color theme="1"/>
        <rFont val="Calibri"/>
        <family val="2"/>
        <scheme val="minor"/>
      </rPr>
      <t xml:space="preserve">: (Proyecto N° 59 Entrega de apoyos asistenciales a pupilos  de la Procuraduría de Protección de Niñas, Niños y Adolescentes del Estado de Jalisco 
Antes: Entrega de Apoyos Asistenciales a Niñas, Niños y Adolescentes, Adultos Mayores e Incapaces puestos a disposición del Consejo Estatal de Familia)
1. Satisfacer las necesidades básicas de salud, vestido, alimentación y educación de los pupilos a disposición de la Dirección de Tutela de Derechos y de las Delegaciones Institucionales, con lo cual se contribuya a mejorar su calidad de vida y bienestar, durante su permanencia en las instituciones donde se encuentran albergados.                                                                                                                                                                                                   
2. Fortalecer las expectativas de vida de pupilos mayores de 16 años que garanticen un desarrollo productivo e inclusión en la sociedad.
3. Garantizar una mejor atención integral y cuidado a los pupilos a cargo de la Dirección de Tutela de Derechos y de las Delegaciones Institucionales, albergados en las Asociaciones Civiles.
4. Contribuir al bienestar de los niños, niñas, adolescentes y sus familias durante su proceso de reintegración y adaptación. </t>
    </r>
  </si>
  <si>
    <t>NOMBRE DE PUPILO BENEFICIADO</t>
  </si>
  <si>
    <t>BENEFICIARIO 001</t>
  </si>
  <si>
    <t>BENEFICIARIO 002</t>
  </si>
  <si>
    <t>BENEFICIARIO 003</t>
  </si>
  <si>
    <t>BENEFICIARIO 004</t>
  </si>
  <si>
    <t>BENEFICIARIO 005</t>
  </si>
  <si>
    <t>BENEFICIARIO 006</t>
  </si>
  <si>
    <t>BENEFICIARIO 007</t>
  </si>
  <si>
    <t>BENEFICIARIO 008</t>
  </si>
  <si>
    <t>BENEFICIARIO 009</t>
  </si>
  <si>
    <t>BENEFICIARIO 010</t>
  </si>
  <si>
    <t>BENEFICIARIO 011</t>
  </si>
  <si>
    <t>BENEFICIARIO 012</t>
  </si>
  <si>
    <t>BENEFICIARIO 013</t>
  </si>
  <si>
    <t>BENEFICIARIO 014</t>
  </si>
  <si>
    <t>BENEFICIARIO 015</t>
  </si>
  <si>
    <t>BENEFICIARIO 016</t>
  </si>
  <si>
    <t>BENEFICIARIO 017</t>
  </si>
  <si>
    <t>BENEFICIARIO 018</t>
  </si>
  <si>
    <t>BENEFICIARIO 019</t>
  </si>
  <si>
    <t>BENEFICIARIO 020</t>
  </si>
  <si>
    <t>BENEFICIARIO 021</t>
  </si>
  <si>
    <t>BENEFICIARIO 022</t>
  </si>
  <si>
    <t>BENEFICIARIO 023</t>
  </si>
  <si>
    <t>BENEFICIARIO 024</t>
  </si>
  <si>
    <t>BENEFICIARIO 025</t>
  </si>
  <si>
    <t>BENEFICIARIO 026</t>
  </si>
  <si>
    <t>BENEFICIARIO 027</t>
  </si>
  <si>
    <t>BENEFICIARIO 028</t>
  </si>
  <si>
    <t>BENEFICIARIO 029</t>
  </si>
  <si>
    <t>BENEFICIARIO 030</t>
  </si>
  <si>
    <t>BENEFICIARIO 031</t>
  </si>
  <si>
    <t>BENEFICIARIO 032</t>
  </si>
  <si>
    <t>BENEFICIARIO 033</t>
  </si>
  <si>
    <t>BENEFICIARIO 034</t>
  </si>
  <si>
    <t>BENEFICIARIO 035</t>
  </si>
  <si>
    <t>BENEFICIARIO 036</t>
  </si>
  <si>
    <t>BENEFICIARIO 037</t>
  </si>
  <si>
    <t>BENEFICIARIO 038</t>
  </si>
  <si>
    <t>BENEFICIARIO 039</t>
  </si>
  <si>
    <t>BENEFICIARIO 040</t>
  </si>
  <si>
    <t>ENERO. 2016</t>
  </si>
  <si>
    <t>INVERSION ENERO 16</t>
  </si>
  <si>
    <t>FEBRERO. 2016</t>
  </si>
  <si>
    <t>INVERSION FEBRERO 16</t>
  </si>
  <si>
    <t>MARZO. 16</t>
  </si>
  <si>
    <t>INVERSIONMARZO 16</t>
  </si>
  <si>
    <t>ABRIL. 16</t>
  </si>
  <si>
    <t>INVERSIONABRIL 16</t>
  </si>
  <si>
    <t>MAYO. 16</t>
  </si>
  <si>
    <t>INVERSIONMAYO 16</t>
  </si>
  <si>
    <t>ENERO. 2016 DESPENSA</t>
  </si>
  <si>
    <t>INVERSION ENERO 2016</t>
  </si>
  <si>
    <t>FEBRERO. 2016 DESPENSA</t>
  </si>
  <si>
    <t>INVERSION FEBRERO 2016</t>
  </si>
  <si>
    <t>MARZO.  2016 DESPENSA</t>
  </si>
  <si>
    <t>INVERSION MARZO 2016</t>
  </si>
  <si>
    <t>ABRIL. 2016  DESPENSA</t>
  </si>
  <si>
    <t>INVERSION  ABRIL 2016</t>
  </si>
  <si>
    <t>MAYO.       2016</t>
  </si>
  <si>
    <t>INVERSION  MAYO  2016</t>
  </si>
  <si>
    <t>JUNIO.            2016</t>
  </si>
  <si>
    <t>INVERSION JUNIO 2016</t>
  </si>
  <si>
    <t>JULIO. 2016</t>
  </si>
  <si>
    <t>INVERSION JULIO . 2016</t>
  </si>
  <si>
    <t>SEPTIEMBRE. 2016</t>
  </si>
  <si>
    <t>INVERSION SEPTIEMBRE2016</t>
  </si>
  <si>
    <t>OCTUBRE.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</si>
</sst>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sz val="11"/>
      <color theme="1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31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10" xfId="0" applyBorder="1"/>
    <xf numFmtId="44" fontId="0" fillId="0" borderId="10" xfId="1" applyFont="1" applyBorder="1" applyAlignment="1">
      <alignment horizontal="center"/>
    </xf>
    <xf numFmtId="44" fontId="0" fillId="0" borderId="10" xfId="1" applyFont="1" applyBorder="1"/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44" fontId="6" fillId="0" borderId="0" xfId="1" applyFont="1" applyBorder="1" applyAlignment="1">
      <alignment horizontal="center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44" fontId="9" fillId="3" borderId="1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1" applyFont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44" fontId="2" fillId="0" borderId="10" xfId="1" applyFont="1" applyFill="1" applyBorder="1"/>
    <xf numFmtId="44" fontId="9" fillId="3" borderId="10" xfId="0" applyNumberFormat="1" applyFont="1" applyFill="1" applyBorder="1" applyAlignment="1">
      <alignment horizontal="center" vertical="center"/>
    </xf>
    <xf numFmtId="17" fontId="3" fillId="2" borderId="1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44" fontId="6" fillId="0" borderId="0" xfId="0" applyNumberFormat="1" applyFont="1" applyFill="1" applyBorder="1" applyAlignment="1">
      <alignment horizontal="center"/>
    </xf>
    <xf numFmtId="0" fontId="14" fillId="0" borderId="0" xfId="0" applyFont="1"/>
    <xf numFmtId="44" fontId="0" fillId="3" borderId="10" xfId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0" xfId="0" applyFont="1" applyFill="1" applyBorder="1"/>
    <xf numFmtId="0" fontId="9" fillId="3" borderId="10" xfId="0" applyNumberFormat="1" applyFont="1" applyFill="1" applyBorder="1" applyAlignment="1">
      <alignment horizontal="center" vertical="center"/>
    </xf>
    <xf numFmtId="44" fontId="6" fillId="0" borderId="0" xfId="1" applyFont="1" applyBorder="1"/>
    <xf numFmtId="44" fontId="2" fillId="4" borderId="9" xfId="1" applyFont="1" applyFill="1" applyBorder="1" applyAlignment="1">
      <alignment horizontal="center" vertical="center" wrapText="1"/>
    </xf>
    <xf numFmtId="44" fontId="2" fillId="5" borderId="9" xfId="1" applyFont="1" applyFill="1" applyBorder="1" applyAlignment="1">
      <alignment horizontal="center" vertical="center" wrapText="1"/>
    </xf>
    <xf numFmtId="44" fontId="2" fillId="7" borderId="9" xfId="1" applyFont="1" applyFill="1" applyBorder="1" applyAlignment="1">
      <alignment horizontal="center" vertical="center" wrapText="1"/>
    </xf>
    <xf numFmtId="0" fontId="9" fillId="3" borderId="10" xfId="1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44" fontId="15" fillId="14" borderId="20" xfId="0" applyNumberFormat="1" applyFont="1" applyFill="1" applyBorder="1"/>
    <xf numFmtId="0" fontId="0" fillId="0" borderId="10" xfId="0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44" fontId="9" fillId="0" borderId="0" xfId="1" applyFont="1" applyFill="1" applyBorder="1" applyAlignment="1">
      <alignment horizontal="center"/>
    </xf>
    <xf numFmtId="17" fontId="2" fillId="9" borderId="10" xfId="0" applyNumberFormat="1" applyFont="1" applyFill="1" applyBorder="1" applyAlignment="1">
      <alignment horizontal="center" vertical="center" wrapText="1"/>
    </xf>
    <xf numFmtId="17" fontId="2" fillId="10" borderId="10" xfId="0" applyNumberFormat="1" applyFont="1" applyFill="1" applyBorder="1" applyAlignment="1">
      <alignment horizontal="center" vertical="center" wrapText="1"/>
    </xf>
    <xf numFmtId="17" fontId="2" fillId="12" borderId="10" xfId="0" applyNumberFormat="1" applyFont="1" applyFill="1" applyBorder="1" applyAlignment="1">
      <alignment horizontal="center" vertical="center" wrapText="1"/>
    </xf>
    <xf numFmtId="17" fontId="2" fillId="11" borderId="10" xfId="0" applyNumberFormat="1" applyFont="1" applyFill="1" applyBorder="1" applyAlignment="1">
      <alignment horizontal="center" vertical="center" wrapText="1"/>
    </xf>
    <xf numFmtId="17" fontId="2" fillId="13" borderId="10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44" fontId="2" fillId="6" borderId="9" xfId="1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17" fontId="2" fillId="3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17" fontId="2" fillId="4" borderId="9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/>
    <xf numFmtId="2" fontId="2" fillId="4" borderId="9" xfId="1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/>
    </xf>
    <xf numFmtId="2" fontId="9" fillId="3" borderId="10" xfId="0" applyNumberFormat="1" applyFont="1" applyFill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2" fillId="10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6" fillId="9" borderId="10" xfId="0" applyFont="1" applyFill="1" applyBorder="1"/>
    <xf numFmtId="0" fontId="6" fillId="9" borderId="10" xfId="0" applyFont="1" applyFill="1" applyBorder="1" applyAlignment="1">
      <alignment horizontal="left"/>
    </xf>
    <xf numFmtId="0" fontId="6" fillId="9" borderId="10" xfId="0" applyNumberFormat="1" applyFont="1" applyFill="1" applyBorder="1" applyAlignment="1">
      <alignment horizontal="center"/>
    </xf>
    <xf numFmtId="44" fontId="6" fillId="9" borderId="10" xfId="1" applyFont="1" applyFill="1" applyBorder="1" applyAlignment="1">
      <alignment horizontal="center"/>
    </xf>
    <xf numFmtId="0" fontId="6" fillId="9" borderId="10" xfId="1" applyNumberFormat="1" applyFont="1" applyFill="1" applyBorder="1" applyAlignment="1">
      <alignment horizontal="center"/>
    </xf>
    <xf numFmtId="44" fontId="8" fillId="9" borderId="10" xfId="1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6" fillId="9" borderId="14" xfId="0" applyNumberFormat="1" applyFont="1" applyFill="1" applyBorder="1" applyAlignment="1">
      <alignment horizontal="center"/>
    </xf>
    <xf numFmtId="0" fontId="6" fillId="9" borderId="14" xfId="1" applyNumberFormat="1" applyFont="1" applyFill="1" applyBorder="1" applyAlignment="1">
      <alignment horizontal="center"/>
    </xf>
    <xf numFmtId="0" fontId="6" fillId="9" borderId="16" xfId="0" applyFont="1" applyFill="1" applyBorder="1"/>
    <xf numFmtId="0" fontId="6" fillId="9" borderId="0" xfId="0" applyFont="1" applyFill="1" applyBorder="1" applyAlignment="1">
      <alignment horizontal="center"/>
    </xf>
    <xf numFmtId="44" fontId="6" fillId="9" borderId="0" xfId="1" applyFont="1" applyFill="1" applyBorder="1" applyAlignment="1">
      <alignment horizontal="center"/>
    </xf>
    <xf numFmtId="44" fontId="8" fillId="9" borderId="0" xfId="1" applyFont="1" applyFill="1" applyBorder="1" applyAlignment="1">
      <alignment horizontal="center"/>
    </xf>
    <xf numFmtId="0" fontId="6" fillId="9" borderId="0" xfId="0" applyFont="1" applyFill="1" applyBorder="1"/>
    <xf numFmtId="0" fontId="6" fillId="9" borderId="0" xfId="0" applyFont="1" applyFill="1"/>
    <xf numFmtId="0" fontId="6" fillId="9" borderId="19" xfId="0" applyFont="1" applyFill="1" applyBorder="1"/>
    <xf numFmtId="0" fontId="6" fillId="9" borderId="21" xfId="0" applyFont="1" applyFill="1" applyBorder="1" applyAlignment="1">
      <alignment horizontal="center"/>
    </xf>
    <xf numFmtId="44" fontId="6" fillId="9" borderId="21" xfId="1" applyFont="1" applyFill="1" applyBorder="1" applyAlignment="1">
      <alignment horizontal="center"/>
    </xf>
    <xf numFmtId="44" fontId="8" fillId="9" borderId="21" xfId="1" applyFont="1" applyFill="1" applyBorder="1" applyAlignment="1">
      <alignment horizontal="center"/>
    </xf>
    <xf numFmtId="0" fontId="6" fillId="9" borderId="21" xfId="0" applyFont="1" applyFill="1" applyBorder="1"/>
    <xf numFmtId="44" fontId="6" fillId="9" borderId="12" xfId="1" applyFont="1" applyFill="1" applyBorder="1" applyAlignment="1">
      <alignment horizontal="center"/>
    </xf>
    <xf numFmtId="44" fontId="6" fillId="9" borderId="8" xfId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12" xfId="0" applyNumberFormat="1" applyFont="1" applyFill="1" applyBorder="1" applyAlignment="1">
      <alignment horizontal="center"/>
    </xf>
    <xf numFmtId="44" fontId="8" fillId="9" borderId="12" xfId="1" applyFont="1" applyFill="1" applyBorder="1" applyAlignment="1">
      <alignment horizontal="center"/>
    </xf>
    <xf numFmtId="0" fontId="6" fillId="9" borderId="12" xfId="1" applyNumberFormat="1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10" xfId="0" applyFont="1" applyFill="1" applyBorder="1"/>
    <xf numFmtId="0" fontId="6" fillId="10" borderId="10" xfId="0" applyFont="1" applyFill="1" applyBorder="1" applyAlignment="1">
      <alignment horizontal="left"/>
    </xf>
    <xf numFmtId="0" fontId="6" fillId="10" borderId="10" xfId="0" applyNumberFormat="1" applyFont="1" applyFill="1" applyBorder="1" applyAlignment="1">
      <alignment horizontal="center"/>
    </xf>
    <xf numFmtId="44" fontId="6" fillId="10" borderId="10" xfId="1" applyFont="1" applyFill="1" applyBorder="1" applyAlignment="1">
      <alignment horizontal="center"/>
    </xf>
    <xf numFmtId="0" fontId="6" fillId="10" borderId="10" xfId="1" applyNumberFormat="1" applyFont="1" applyFill="1" applyBorder="1" applyAlignment="1">
      <alignment horizontal="center"/>
    </xf>
    <xf numFmtId="44" fontId="8" fillId="10" borderId="10" xfId="1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6" fillId="10" borderId="14" xfId="0" applyNumberFormat="1" applyFont="1" applyFill="1" applyBorder="1" applyAlignment="1">
      <alignment horizontal="center"/>
    </xf>
    <xf numFmtId="0" fontId="6" fillId="10" borderId="14" xfId="1" applyNumberFormat="1" applyFont="1" applyFill="1" applyBorder="1" applyAlignment="1">
      <alignment horizontal="center"/>
    </xf>
    <xf numFmtId="0" fontId="6" fillId="10" borderId="16" xfId="0" applyFont="1" applyFill="1" applyBorder="1"/>
    <xf numFmtId="0" fontId="6" fillId="10" borderId="0" xfId="0" applyFont="1" applyFill="1" applyBorder="1" applyAlignment="1">
      <alignment horizontal="center"/>
    </xf>
    <xf numFmtId="44" fontId="6" fillId="10" borderId="0" xfId="1" applyFont="1" applyFill="1" applyBorder="1" applyAlignment="1">
      <alignment horizontal="center"/>
    </xf>
    <xf numFmtId="44" fontId="8" fillId="10" borderId="0" xfId="1" applyFont="1" applyFill="1" applyBorder="1" applyAlignment="1">
      <alignment horizontal="center"/>
    </xf>
    <xf numFmtId="0" fontId="6" fillId="10" borderId="0" xfId="0" applyFont="1" applyFill="1" applyBorder="1"/>
    <xf numFmtId="0" fontId="6" fillId="10" borderId="0" xfId="0" applyFont="1" applyFill="1"/>
    <xf numFmtId="0" fontId="6" fillId="10" borderId="11" xfId="0" applyFont="1" applyFill="1" applyBorder="1" applyAlignment="1">
      <alignment horizontal="center"/>
    </xf>
    <xf numFmtId="17" fontId="2" fillId="15" borderId="10" xfId="0" applyNumberFormat="1" applyFont="1" applyFill="1" applyBorder="1" applyAlignment="1">
      <alignment horizontal="center" vertical="center" wrapText="1"/>
    </xf>
    <xf numFmtId="17" fontId="2" fillId="16" borderId="13" xfId="0" applyNumberFormat="1" applyFont="1" applyFill="1" applyBorder="1" applyAlignment="1">
      <alignment horizontal="center" vertical="center" wrapText="1"/>
    </xf>
    <xf numFmtId="0" fontId="12" fillId="9" borderId="10" xfId="0" applyFont="1" applyFill="1" applyBorder="1"/>
    <xf numFmtId="0" fontId="6" fillId="12" borderId="11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6" fillId="12" borderId="10" xfId="0" applyFont="1" applyFill="1" applyBorder="1"/>
    <xf numFmtId="0" fontId="6" fillId="12" borderId="10" xfId="0" applyFont="1" applyFill="1" applyBorder="1" applyAlignment="1">
      <alignment horizontal="left"/>
    </xf>
    <xf numFmtId="0" fontId="6" fillId="12" borderId="10" xfId="0" applyNumberFormat="1" applyFont="1" applyFill="1" applyBorder="1" applyAlignment="1">
      <alignment horizontal="center"/>
    </xf>
    <xf numFmtId="44" fontId="6" fillId="12" borderId="10" xfId="1" applyFont="1" applyFill="1" applyBorder="1" applyAlignment="1">
      <alignment horizontal="center"/>
    </xf>
    <xf numFmtId="0" fontId="6" fillId="12" borderId="10" xfId="1" applyNumberFormat="1" applyFont="1" applyFill="1" applyBorder="1" applyAlignment="1">
      <alignment horizontal="center"/>
    </xf>
    <xf numFmtId="44" fontId="8" fillId="12" borderId="10" xfId="1" applyFont="1" applyFill="1" applyBorder="1" applyAlignment="1">
      <alignment horizontal="center"/>
    </xf>
    <xf numFmtId="0" fontId="6" fillId="12" borderId="14" xfId="0" applyFont="1" applyFill="1" applyBorder="1" applyAlignment="1">
      <alignment horizontal="center"/>
    </xf>
    <xf numFmtId="0" fontId="6" fillId="12" borderId="14" xfId="0" applyNumberFormat="1" applyFont="1" applyFill="1" applyBorder="1" applyAlignment="1">
      <alignment horizontal="center"/>
    </xf>
    <xf numFmtId="0" fontId="6" fillId="12" borderId="14" xfId="1" applyNumberFormat="1" applyFont="1" applyFill="1" applyBorder="1" applyAlignment="1">
      <alignment horizontal="center"/>
    </xf>
    <xf numFmtId="0" fontId="6" fillId="12" borderId="16" xfId="0" applyFont="1" applyFill="1" applyBorder="1"/>
    <xf numFmtId="0" fontId="6" fillId="12" borderId="0" xfId="0" applyFont="1" applyFill="1" applyBorder="1" applyAlignment="1">
      <alignment horizontal="center"/>
    </xf>
    <xf numFmtId="44" fontId="6" fillId="12" borderId="0" xfId="1" applyFont="1" applyFill="1" applyBorder="1" applyAlignment="1">
      <alignment horizontal="center"/>
    </xf>
    <xf numFmtId="44" fontId="8" fillId="12" borderId="0" xfId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0" fontId="9" fillId="12" borderId="10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left"/>
    </xf>
    <xf numFmtId="44" fontId="6" fillId="12" borderId="10" xfId="1" applyFont="1" applyFill="1" applyBorder="1"/>
    <xf numFmtId="44" fontId="6" fillId="12" borderId="0" xfId="1" applyFont="1" applyFill="1" applyBorder="1"/>
    <xf numFmtId="0" fontId="6" fillId="12" borderId="0" xfId="1" applyNumberFormat="1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 vertical="center" wrapText="1"/>
    </xf>
    <xf numFmtId="0" fontId="6" fillId="12" borderId="13" xfId="1" applyNumberFormat="1" applyFont="1" applyFill="1" applyBorder="1" applyAlignment="1">
      <alignment horizontal="center"/>
    </xf>
    <xf numFmtId="0" fontId="6" fillId="12" borderId="13" xfId="0" applyFont="1" applyFill="1" applyBorder="1" applyAlignment="1">
      <alignment horizontal="center"/>
    </xf>
    <xf numFmtId="44" fontId="6" fillId="12" borderId="13" xfId="1" applyFont="1" applyFill="1" applyBorder="1" applyAlignment="1">
      <alignment horizontal="center"/>
    </xf>
    <xf numFmtId="0" fontId="6" fillId="12" borderId="15" xfId="0" applyFont="1" applyFill="1" applyBorder="1" applyAlignment="1">
      <alignment horizontal="center"/>
    </xf>
    <xf numFmtId="0" fontId="6" fillId="12" borderId="15" xfId="0" applyNumberFormat="1" applyFont="1" applyFill="1" applyBorder="1" applyAlignment="1">
      <alignment horizontal="center"/>
    </xf>
    <xf numFmtId="0" fontId="6" fillId="12" borderId="15" xfId="1" applyNumberFormat="1" applyFont="1" applyFill="1" applyBorder="1" applyAlignment="1">
      <alignment horizontal="center"/>
    </xf>
    <xf numFmtId="0" fontId="6" fillId="12" borderId="13" xfId="0" applyFont="1" applyFill="1" applyBorder="1"/>
    <xf numFmtId="0" fontId="6" fillId="12" borderId="13" xfId="0" applyFont="1" applyFill="1" applyBorder="1" applyAlignment="1">
      <alignment horizontal="left"/>
    </xf>
    <xf numFmtId="0" fontId="6" fillId="12" borderId="13" xfId="0" applyNumberFormat="1" applyFont="1" applyFill="1" applyBorder="1" applyAlignment="1">
      <alignment horizontal="center"/>
    </xf>
    <xf numFmtId="44" fontId="8" fillId="12" borderId="13" xfId="1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0" xfId="0" applyFont="1" applyFill="1" applyBorder="1"/>
    <xf numFmtId="0" fontId="10" fillId="7" borderId="10" xfId="0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center"/>
    </xf>
    <xf numFmtId="44" fontId="6" fillId="7" borderId="10" xfId="1" applyFont="1" applyFill="1" applyBorder="1" applyAlignment="1">
      <alignment horizontal="center"/>
    </xf>
    <xf numFmtId="44" fontId="8" fillId="7" borderId="10" xfId="1" applyFont="1" applyFill="1" applyBorder="1" applyAlignment="1">
      <alignment horizontal="center"/>
    </xf>
    <xf numFmtId="44" fontId="6" fillId="7" borderId="10" xfId="1" applyFont="1" applyFill="1" applyBorder="1"/>
    <xf numFmtId="0" fontId="6" fillId="7" borderId="0" xfId="0" applyFont="1" applyFill="1" applyBorder="1"/>
    <xf numFmtId="0" fontId="6" fillId="7" borderId="0" xfId="0" applyFont="1" applyFill="1" applyBorder="1" applyAlignment="1">
      <alignment horizontal="center"/>
    </xf>
    <xf numFmtId="44" fontId="6" fillId="7" borderId="0" xfId="1" applyFont="1" applyFill="1" applyBorder="1" applyAlignment="1">
      <alignment horizontal="center"/>
    </xf>
    <xf numFmtId="0" fontId="6" fillId="7" borderId="0" xfId="0" applyFont="1" applyFill="1"/>
    <xf numFmtId="0" fontId="6" fillId="9" borderId="8" xfId="1" applyNumberFormat="1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0" xfId="0" applyFont="1" applyFill="1" applyBorder="1"/>
    <xf numFmtId="0" fontId="10" fillId="13" borderId="10" xfId="0" applyFont="1" applyFill="1" applyBorder="1" applyAlignment="1">
      <alignment horizontal="left"/>
    </xf>
    <xf numFmtId="0" fontId="6" fillId="13" borderId="10" xfId="1" applyNumberFormat="1" applyFont="1" applyFill="1" applyBorder="1" applyAlignment="1">
      <alignment horizontal="center"/>
    </xf>
    <xf numFmtId="44" fontId="6" fillId="13" borderId="10" xfId="1" applyFont="1" applyFill="1" applyBorder="1" applyAlignment="1">
      <alignment horizontal="center"/>
    </xf>
    <xf numFmtId="44" fontId="8" fillId="13" borderId="10" xfId="1" applyFont="1" applyFill="1" applyBorder="1" applyAlignment="1">
      <alignment horizontal="center"/>
    </xf>
    <xf numFmtId="44" fontId="6" fillId="13" borderId="10" xfId="1" applyFont="1" applyFill="1" applyBorder="1"/>
    <xf numFmtId="0" fontId="6" fillId="13" borderId="0" xfId="0" applyFont="1" applyFill="1" applyBorder="1"/>
    <xf numFmtId="0" fontId="6" fillId="13" borderId="0" xfId="0" applyFont="1" applyFill="1" applyBorder="1" applyAlignment="1">
      <alignment horizontal="center"/>
    </xf>
    <xf numFmtId="44" fontId="6" fillId="13" borderId="0" xfId="1" applyFont="1" applyFill="1" applyBorder="1" applyAlignment="1">
      <alignment horizontal="center"/>
    </xf>
    <xf numFmtId="0" fontId="6" fillId="13" borderId="0" xfId="0" applyFont="1" applyFill="1"/>
    <xf numFmtId="0" fontId="6" fillId="0" borderId="1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/>
    <xf numFmtId="0" fontId="10" fillId="0" borderId="10" xfId="0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center"/>
    </xf>
    <xf numFmtId="44" fontId="6" fillId="0" borderId="10" xfId="1" applyFont="1" applyFill="1" applyBorder="1" applyAlignment="1">
      <alignment horizontal="center"/>
    </xf>
    <xf numFmtId="44" fontId="8" fillId="0" borderId="10" xfId="1" applyFont="1" applyFill="1" applyBorder="1" applyAlignment="1">
      <alignment horizontal="center"/>
    </xf>
    <xf numFmtId="44" fontId="16" fillId="0" borderId="10" xfId="1" applyFont="1" applyFill="1" applyBorder="1" applyAlignment="1">
      <alignment horizontal="center"/>
    </xf>
    <xf numFmtId="44" fontId="6" fillId="0" borderId="10" xfId="1" applyFont="1" applyFill="1" applyBorder="1"/>
    <xf numFmtId="49" fontId="2" fillId="16" borderId="9" xfId="0" applyNumberFormat="1" applyFont="1" applyFill="1" applyBorder="1" applyAlignment="1">
      <alignment horizontal="center" vertical="center" wrapText="1"/>
    </xf>
    <xf numFmtId="49" fontId="6" fillId="9" borderId="10" xfId="0" applyNumberFormat="1" applyFont="1" applyFill="1" applyBorder="1" applyAlignment="1">
      <alignment horizontal="center"/>
    </xf>
    <xf numFmtId="49" fontId="6" fillId="10" borderId="10" xfId="0" applyNumberFormat="1" applyFont="1" applyFill="1" applyBorder="1" applyAlignment="1">
      <alignment horizontal="center"/>
    </xf>
    <xf numFmtId="49" fontId="6" fillId="7" borderId="10" xfId="1" applyNumberFormat="1" applyFont="1" applyFill="1" applyBorder="1" applyAlignment="1">
      <alignment horizontal="center"/>
    </xf>
    <xf numFmtId="49" fontId="16" fillId="0" borderId="10" xfId="1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0" fillId="3" borderId="10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16" borderId="9" xfId="0" applyNumberFormat="1" applyFont="1" applyFill="1" applyBorder="1" applyAlignment="1">
      <alignment horizontal="center" vertical="center" wrapText="1"/>
    </xf>
    <xf numFmtId="0" fontId="0" fillId="3" borderId="10" xfId="1" applyNumberFormat="1" applyFont="1" applyFill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6" fillId="16" borderId="12" xfId="0" applyFont="1" applyFill="1" applyBorder="1" applyAlignment="1">
      <alignment horizontal="center"/>
    </xf>
    <xf numFmtId="0" fontId="6" fillId="16" borderId="10" xfId="0" applyFont="1" applyFill="1" applyBorder="1" applyAlignment="1">
      <alignment horizontal="center"/>
    </xf>
    <xf numFmtId="0" fontId="6" fillId="16" borderId="10" xfId="0" applyFont="1" applyFill="1" applyBorder="1"/>
    <xf numFmtId="0" fontId="10" fillId="16" borderId="10" xfId="0" applyFont="1" applyFill="1" applyBorder="1" applyAlignment="1">
      <alignment horizontal="left"/>
    </xf>
    <xf numFmtId="0" fontId="6" fillId="16" borderId="10" xfId="1" applyNumberFormat="1" applyFont="1" applyFill="1" applyBorder="1" applyAlignment="1">
      <alignment horizontal="center"/>
    </xf>
    <xf numFmtId="44" fontId="6" fillId="16" borderId="10" xfId="1" applyFont="1" applyFill="1" applyBorder="1" applyAlignment="1">
      <alignment horizontal="center"/>
    </xf>
    <xf numFmtId="44" fontId="8" fillId="16" borderId="10" xfId="1" applyFont="1" applyFill="1" applyBorder="1" applyAlignment="1">
      <alignment horizontal="center"/>
    </xf>
    <xf numFmtId="49" fontId="16" fillId="16" borderId="10" xfId="1" applyNumberFormat="1" applyFont="1" applyFill="1" applyBorder="1" applyAlignment="1">
      <alignment horizontal="center"/>
    </xf>
    <xf numFmtId="44" fontId="16" fillId="16" borderId="10" xfId="1" applyFont="1" applyFill="1" applyBorder="1" applyAlignment="1">
      <alignment horizontal="center"/>
    </xf>
    <xf numFmtId="44" fontId="6" fillId="16" borderId="10" xfId="1" applyFont="1" applyFill="1" applyBorder="1"/>
    <xf numFmtId="0" fontId="6" fillId="16" borderId="0" xfId="0" applyFont="1" applyFill="1" applyBorder="1"/>
    <xf numFmtId="0" fontId="6" fillId="16" borderId="0" xfId="0" applyFont="1" applyFill="1" applyBorder="1" applyAlignment="1">
      <alignment horizontal="center"/>
    </xf>
    <xf numFmtId="44" fontId="6" fillId="16" borderId="0" xfId="1" applyFont="1" applyFill="1" applyBorder="1" applyAlignment="1">
      <alignment horizontal="center"/>
    </xf>
    <xf numFmtId="0" fontId="6" fillId="16" borderId="0" xfId="0" applyFont="1" applyFill="1"/>
    <xf numFmtId="49" fontId="6" fillId="16" borderId="1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10" xfId="0" applyBorder="1" applyAlignment="1"/>
    <xf numFmtId="0" fontId="6" fillId="4" borderId="12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applyFont="1" applyFill="1" applyBorder="1"/>
    <xf numFmtId="0" fontId="10" fillId="4" borderId="10" xfId="0" applyFont="1" applyFill="1" applyBorder="1" applyAlignment="1">
      <alignment horizontal="left"/>
    </xf>
    <xf numFmtId="0" fontId="6" fillId="4" borderId="10" xfId="1" applyNumberFormat="1" applyFont="1" applyFill="1" applyBorder="1" applyAlignment="1">
      <alignment horizontal="center"/>
    </xf>
    <xf numFmtId="44" fontId="6" fillId="4" borderId="10" xfId="1" applyFont="1" applyFill="1" applyBorder="1" applyAlignment="1">
      <alignment horizontal="center"/>
    </xf>
    <xf numFmtId="44" fontId="8" fillId="4" borderId="10" xfId="1" applyFont="1" applyFill="1" applyBorder="1" applyAlignment="1">
      <alignment horizontal="center"/>
    </xf>
    <xf numFmtId="49" fontId="6" fillId="4" borderId="10" xfId="1" applyNumberFormat="1" applyFont="1" applyFill="1" applyBorder="1" applyAlignment="1">
      <alignment horizontal="center"/>
    </xf>
    <xf numFmtId="44" fontId="6" fillId="4" borderId="10" xfId="1" applyFont="1" applyFill="1" applyBorder="1"/>
    <xf numFmtId="49" fontId="16" fillId="4" borderId="10" xfId="1" applyNumberFormat="1" applyFont="1" applyFill="1" applyBorder="1" applyAlignment="1">
      <alignment horizontal="center"/>
    </xf>
    <xf numFmtId="44" fontId="16" fillId="4" borderId="10" xfId="1" applyFont="1" applyFill="1" applyBorder="1" applyAlignment="1">
      <alignment horizontal="center"/>
    </xf>
    <xf numFmtId="0" fontId="23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22" fillId="0" borderId="0" xfId="3" applyFont="1" applyFill="1" applyBorder="1" applyAlignment="1" applyProtection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1" fillId="0" borderId="10" xfId="3" applyFill="1" applyBorder="1" applyAlignment="1" applyProtection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1" fillId="0" borderId="10" xfId="3" applyFill="1" applyBorder="1" applyAlignment="1" applyProtection="1">
      <alignment horizontal="left" vertical="center" wrapText="1"/>
    </xf>
    <xf numFmtId="0" fontId="22" fillId="0" borderId="10" xfId="3" applyFont="1" applyFill="1" applyBorder="1" applyAlignment="1" applyProtection="1">
      <alignment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4" fontId="0" fillId="0" borderId="0" xfId="1" applyFont="1"/>
    <xf numFmtId="44" fontId="0" fillId="0" borderId="10" xfId="1" applyFont="1" applyBorder="1" applyAlignment="1"/>
    <xf numFmtId="44" fontId="2" fillId="3" borderId="10" xfId="0" applyNumberFormat="1" applyFont="1" applyFill="1" applyBorder="1"/>
    <xf numFmtId="0" fontId="3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7" fillId="17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4" fontId="0" fillId="0" borderId="13" xfId="1" applyFont="1" applyBorder="1" applyAlignment="1">
      <alignment horizontal="center"/>
    </xf>
    <xf numFmtId="44" fontId="0" fillId="0" borderId="12" xfId="1" applyFont="1" applyBorder="1" applyAlignment="1">
      <alignment horizontal="center"/>
    </xf>
    <xf numFmtId="0" fontId="21" fillId="0" borderId="13" xfId="3" applyFill="1" applyBorder="1" applyAlignment="1" applyProtection="1">
      <alignment horizontal="center" vertical="center" wrapText="1"/>
    </xf>
    <xf numFmtId="0" fontId="21" fillId="0" borderId="12" xfId="3" applyFill="1" applyBorder="1" applyAlignment="1" applyProtection="1">
      <alignment horizontal="center" vertical="center" wrapText="1"/>
    </xf>
    <xf numFmtId="44" fontId="0" fillId="0" borderId="8" xfId="1" applyFont="1" applyBorder="1" applyAlignment="1">
      <alignment horizontal="center"/>
    </xf>
    <xf numFmtId="0" fontId="5" fillId="0" borderId="25" xfId="0" applyFont="1" applyBorder="1" applyAlignment="1">
      <alignment wrapText="1"/>
    </xf>
    <xf numFmtId="0" fontId="5" fillId="0" borderId="26" xfId="0" applyFont="1" applyBorder="1" applyAlignment="1"/>
    <xf numFmtId="0" fontId="5" fillId="0" borderId="27" xfId="0" applyFont="1" applyBorder="1" applyAlignment="1"/>
    <xf numFmtId="0" fontId="5" fillId="0" borderId="22" xfId="0" applyFont="1" applyBorder="1" applyAlignment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0" xfId="0" applyFont="1" applyBorder="1" applyAlignment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left" vertical="center"/>
    </xf>
    <xf numFmtId="49" fontId="9" fillId="3" borderId="10" xfId="0" applyNumberFormat="1" applyFont="1" applyFill="1" applyBorder="1" applyAlignment="1">
      <alignment horizontal="center"/>
    </xf>
    <xf numFmtId="44" fontId="9" fillId="3" borderId="10" xfId="0" applyNumberFormat="1" applyFont="1" applyFill="1" applyBorder="1" applyAlignment="1">
      <alignment horizontal="center"/>
    </xf>
    <xf numFmtId="0" fontId="9" fillId="3" borderId="10" xfId="0" applyNumberFormat="1" applyFont="1" applyFill="1" applyBorder="1" applyAlignment="1">
      <alignment horizontal="center"/>
    </xf>
    <xf numFmtId="49" fontId="9" fillId="3" borderId="10" xfId="0" applyNumberFormat="1" applyFont="1" applyFill="1" applyBorder="1" applyAlignment="1">
      <alignment horizontal="center" vertical="center"/>
    </xf>
    <xf numFmtId="44" fontId="9" fillId="3" borderId="10" xfId="0" applyNumberFormat="1" applyFont="1" applyFill="1" applyBorder="1" applyAlignment="1">
      <alignment vertical="center"/>
    </xf>
  </cellXfs>
  <cellStyles count="5">
    <cellStyle name="Hipervínculo" xfId="3" builtinId="8"/>
    <cellStyle name="Moneda" xfId="1" builtinId="4"/>
    <cellStyle name="Normal" xfId="0" builtinId="0"/>
    <cellStyle name="Normal 10" xfId="4"/>
    <cellStyle name="Normal 3" xfId="2"/>
  </cellStyles>
  <dxfs count="99"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theme="2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>
          <fgColor indexed="64"/>
          <bgColor theme="2" tint="-0.249977111117893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812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339247</xdr:rowOff>
    </xdr:from>
    <xdr:to>
      <xdr:col>1</xdr:col>
      <xdr:colOff>808733</xdr:colOff>
      <xdr:row>5</xdr:row>
      <xdr:rowOff>443630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870"/>
          <a:ext cx="1239315" cy="11612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2" displayName="Tabla2" ref="A9:AU52" totalsRowCount="1" headerRowDxfId="98" dataDxfId="97" totalsRowDxfId="96" tableBorderDxfId="95" totalsRowBorderDxfId="94">
  <autoFilter ref="A9:AU51"/>
  <sortState ref="A3:AG654">
    <sortCondition ref="A2:A654"/>
  </sortState>
  <tableColumns count="47">
    <tableColumn id="1" name="No." totalsRowLabel="Total" dataDxfId="92" totalsRowDxfId="93"/>
    <tableColumn id="2" name="No. EXP." dataDxfId="90" totalsRowDxfId="91"/>
    <tableColumn id="3" name="NOMBRE DE PUPILO BENEFICIADO" dataDxfId="88" totalsRowDxfId="89"/>
    <tableColumn id="4" name="EDAD" dataDxfId="86" totalsRowDxfId="87"/>
    <tableColumn id="5" name="MUJER" totalsRowFunction="sum" dataDxfId="84" totalsRowDxfId="85"/>
    <tableColumn id="6" name="HOMBRE" totalsRowFunction="sum" dataDxfId="82" totalsRowDxfId="83"/>
    <tableColumn id="7" name="ALBERGUE  " dataDxfId="80" totalsRowDxfId="81"/>
    <tableColumn id="8" name="AREA " dataDxfId="78" totalsRowDxfId="79"/>
    <tableColumn id="9" name="ENERO. 2016" totalsRowFunction="sum" dataDxfId="76" totalsRowDxfId="77" dataCellStyle="Moneda"/>
    <tableColumn id="21" name="INVERSION ENERO 16" totalsRowFunction="sum" dataDxfId="74" totalsRowDxfId="75" dataCellStyle="Moneda"/>
    <tableColumn id="10" name="FEBRERO. 2016" totalsRowFunction="sum" dataDxfId="72" totalsRowDxfId="73" dataCellStyle="Moneda"/>
    <tableColumn id="22" name="INVERSION FEBRERO 16" totalsRowFunction="sum" dataDxfId="70" totalsRowDxfId="71" dataCellStyle="Moneda"/>
    <tableColumn id="11" name="MARZO. 16" totalsRowFunction="sum" dataDxfId="68" totalsRowDxfId="69" dataCellStyle="Moneda"/>
    <tableColumn id="24" name="INVERSIONMARZO 16" totalsRowFunction="sum" dataDxfId="66" totalsRowDxfId="67" dataCellStyle="Moneda"/>
    <tableColumn id="12" name="ABRIL. 16" totalsRowFunction="sum" dataDxfId="64" totalsRowDxfId="65" dataCellStyle="Moneda"/>
    <tableColumn id="26" name="INVERSIONABRIL 16" totalsRowFunction="sum" dataDxfId="62" totalsRowDxfId="63" dataCellStyle="Moneda"/>
    <tableColumn id="13" name="MAYO. 16" totalsRowFunction="sum" dataDxfId="60" totalsRowDxfId="61" dataCellStyle="Moneda"/>
    <tableColumn id="20" name="INVERSIONMAYO 16" totalsRowFunction="sum" dataDxfId="58" totalsRowDxfId="59" dataCellStyle="Moneda"/>
    <tableColumn id="30" name="JUNIO" totalsRowFunction="sum" dataDxfId="56" totalsRowDxfId="57" dataCellStyle="Moneda"/>
    <tableColumn id="39" name="INVERSION. JUNIO" totalsRowFunction="sum" dataDxfId="54" totalsRowDxfId="55" dataCellStyle="Moneda"/>
    <tableColumn id="31" name="JULIO" totalsRowFunction="sum" dataDxfId="52" totalsRowDxfId="53" dataCellStyle="Moneda"/>
    <tableColumn id="34" name="INVERSION JULIO" totalsRowFunction="sum" dataDxfId="50" totalsRowDxfId="51" dataCellStyle="Moneda"/>
    <tableColumn id="36" name="SEPTIEMBRE" dataDxfId="48" totalsRowDxfId="49" dataCellStyle="Moneda"/>
    <tableColumn id="32" name="INVERSION SEPTIEMBRE" dataDxfId="46" totalsRowDxfId="47" dataCellStyle="Moneda"/>
    <tableColumn id="46" name="OCTUBRE " dataDxfId="44" totalsRowDxfId="45" dataCellStyle="Moneda"/>
    <tableColumn id="47" name="INVERSION OCTUBRE" dataDxfId="42" totalsRowDxfId="43" dataCellStyle="Moneda"/>
    <tableColumn id="49" name="NOVIEMBRE" dataDxfId="40" totalsRowDxfId="41" dataCellStyle="Moneda"/>
    <tableColumn id="48" name="INVERSION NOVIEMBRE" dataDxfId="38" totalsRowDxfId="39" dataCellStyle="Moneda"/>
    <tableColumn id="51" name="DICIEMBRE" dataDxfId="36" totalsRowDxfId="37" dataCellStyle="Moneda"/>
    <tableColumn id="50" name="INVERSION DICIEMBRE" dataDxfId="34" totalsRowDxfId="35" dataCellStyle="Moneda"/>
    <tableColumn id="14" name="M" dataDxfId="32" totalsRowDxfId="33" dataCellStyle="Moneda"/>
    <tableColumn id="15" name="ENERO. 2016 DESPENSA" dataDxfId="30" totalsRowDxfId="31"/>
    <tableColumn id="23" name="INVERSION ENERO 2016" dataDxfId="28" totalsRowDxfId="29"/>
    <tableColumn id="16" name="FEBRERO. 2016 DESPENSA" dataDxfId="26" totalsRowDxfId="27"/>
    <tableColumn id="25" name="INVERSION FEBRERO 2016" dataDxfId="24" totalsRowDxfId="25"/>
    <tableColumn id="17" name="MARZO.  2016 DESPENSA" dataDxfId="22" totalsRowDxfId="23"/>
    <tableColumn id="27" name="INVERSION MARZO 2016" dataDxfId="20" totalsRowDxfId="21" dataCellStyle="Moneda"/>
    <tableColumn id="18" name="ABRIL. 2016  DESPENSA" dataDxfId="18" totalsRowDxfId="19"/>
    <tableColumn id="28" name="INVERSION  ABRIL 2016" dataDxfId="16" totalsRowDxfId="17" dataCellStyle="Moneda"/>
    <tableColumn id="29" name="MAYO.       2016" dataDxfId="14" totalsRowDxfId="15"/>
    <tableColumn id="19" name="INVERSION  MAYO  2016" dataDxfId="12" totalsRowDxfId="13" dataCellStyle="Moneda"/>
    <tableColumn id="40" name="JUNIO.            2016" totalsRowFunction="sum" dataDxfId="10" totalsRowDxfId="11" dataCellStyle="Moneda"/>
    <tableColumn id="41" name="INVERSION JUNIO 2016" totalsRowFunction="sum" dataDxfId="8" totalsRowDxfId="9" dataCellStyle="Moneda"/>
    <tableColumn id="33" name="JULIO. 2016" totalsRowFunction="sum" dataDxfId="6" totalsRowDxfId="7"/>
    <tableColumn id="35" name="INVERSION JULIO . 2016" totalsRowFunction="sum" dataDxfId="4" totalsRowDxfId="5" dataCellStyle="Moneda"/>
    <tableColumn id="37" name="SEPTIEMBRE. 2016" dataDxfId="2" totalsRowDxfId="3"/>
    <tableColumn id="38" name="INVERSION SEPTIEMBRE2016" dataDxfId="0" totalsRowDxfId="1" dataCellStyle="Moned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malia.mayam@hotmail.com" TargetMode="External"/><Relationship Id="rId13" Type="http://schemas.openxmlformats.org/officeDocument/2006/relationships/hyperlink" Target="mailto:aleyam78@hotmail.com" TargetMode="External"/><Relationship Id="rId18" Type="http://schemas.openxmlformats.org/officeDocument/2006/relationships/hyperlink" Target="mailto:asalas.difguadalajara@gmail.com" TargetMode="External"/><Relationship Id="rId3" Type="http://schemas.openxmlformats.org/officeDocument/2006/relationships/hyperlink" Target="mailto:maricruz_sanlop53@hotmail.com" TargetMode="External"/><Relationship Id="rId7" Type="http://schemas.openxmlformats.org/officeDocument/2006/relationships/hyperlink" Target="mailto:ppnna.tonala@gmail.com" TargetMode="External"/><Relationship Id="rId12" Type="http://schemas.openxmlformats.org/officeDocument/2006/relationships/hyperlink" Target="mailto:direcciondiflagos@gmail.com" TargetMode="External"/><Relationship Id="rId17" Type="http://schemas.openxmlformats.org/officeDocument/2006/relationships/hyperlink" Target="mailto:presidenciadif@tlajomulco.gob.mx" TargetMode="External"/><Relationship Id="rId2" Type="http://schemas.openxmlformats.org/officeDocument/2006/relationships/hyperlink" Target="mailto:rodrigo_tg18@hotmail.com" TargetMode="External"/><Relationship Id="rId16" Type="http://schemas.openxmlformats.org/officeDocument/2006/relationships/hyperlink" Target="mailto:dif.chapala@red.jalisco.gob.mx" TargetMode="External"/><Relationship Id="rId20" Type="http://schemas.openxmlformats.org/officeDocument/2006/relationships/hyperlink" Target="mailto:ana.quintero26@hotmail.com" TargetMode="External"/><Relationship Id="rId1" Type="http://schemas.openxmlformats.org/officeDocument/2006/relationships/hyperlink" Target="mailto:consejotepatitlan@gmail.com" TargetMode="External"/><Relationship Id="rId6" Type="http://schemas.openxmlformats.org/officeDocument/2006/relationships/hyperlink" Target="mailto:dif.talpadeallende@red.jalisco.gob.mx" TargetMode="External"/><Relationship Id="rId11" Type="http://schemas.openxmlformats.org/officeDocument/2006/relationships/hyperlink" Target="mailto:beatriztorres.difzapopan@gmail.com" TargetMode="External"/><Relationship Id="rId5" Type="http://schemas.openxmlformats.org/officeDocument/2006/relationships/hyperlink" Target="mailto:servin_abogado@me.com" TargetMode="External"/><Relationship Id="rId15" Type="http://schemas.openxmlformats.org/officeDocument/2006/relationships/hyperlink" Target="mailto:tutela.derechos.tonala@gmail.com" TargetMode="External"/><Relationship Id="rId10" Type="http://schemas.openxmlformats.org/officeDocument/2006/relationships/hyperlink" Target="mailto:evacazares.difzapopan@gmail.com" TargetMode="External"/><Relationship Id="rId19" Type="http://schemas.openxmlformats.org/officeDocument/2006/relationships/hyperlink" Target="mailto:abogadoamcc@gmail.com" TargetMode="External"/><Relationship Id="rId4" Type="http://schemas.openxmlformats.org/officeDocument/2006/relationships/hyperlink" Target="mailto:bernardovidrio@hotmail.com" TargetMode="External"/><Relationship Id="rId9" Type="http://schemas.openxmlformats.org/officeDocument/2006/relationships/hyperlink" Target="mailto:consejodefamiliaautlan@hotmail.com" TargetMode="External"/><Relationship Id="rId14" Type="http://schemas.openxmlformats.org/officeDocument/2006/relationships/hyperlink" Target="mailto:lachapalit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N726"/>
  <sheetViews>
    <sheetView showGridLines="0" tabSelected="1" zoomScale="73" zoomScaleNormal="73" workbookViewId="0">
      <selection activeCell="A9" sqref="A9"/>
    </sheetView>
  </sheetViews>
  <sheetFormatPr baseColWidth="10" defaultColWidth="11.42578125" defaultRowHeight="12.75" x14ac:dyDescent="0.2"/>
  <cols>
    <col min="1" max="1" width="6.42578125" style="11" customWidth="1"/>
    <col min="2" max="2" width="17.42578125" style="11" customWidth="1"/>
    <col min="3" max="3" width="64.42578125" style="11" customWidth="1"/>
    <col min="4" max="5" width="11.42578125" style="25"/>
    <col min="6" max="6" width="11.5703125" style="25" customWidth="1"/>
    <col min="7" max="7" width="47.7109375" style="11" customWidth="1"/>
    <col min="8" max="8" width="25.28515625" style="11" customWidth="1"/>
    <col min="9" max="9" width="11.7109375" style="25" customWidth="1"/>
    <col min="10" max="10" width="16" style="25" customWidth="1"/>
    <col min="11" max="11" width="12.7109375" style="88" customWidth="1"/>
    <col min="12" max="12" width="17" style="25" customWidth="1"/>
    <col min="13" max="13" width="12.7109375" style="25" customWidth="1"/>
    <col min="14" max="14" width="17.85546875" style="25" customWidth="1"/>
    <col min="15" max="15" width="12.7109375" style="25" customWidth="1"/>
    <col min="16" max="16" width="18.28515625" style="25" customWidth="1"/>
    <col min="17" max="17" width="12.7109375" style="25" customWidth="1"/>
    <col min="18" max="18" width="17.7109375" style="25" customWidth="1"/>
    <col min="19" max="19" width="11.7109375" style="213" customWidth="1"/>
    <col min="20" max="20" width="16.7109375" style="25" customWidth="1"/>
    <col min="21" max="21" width="11.7109375" style="25" customWidth="1"/>
    <col min="22" max="22" width="16.5703125" style="26" customWidth="1"/>
    <col min="23" max="23" width="11.7109375" style="25" customWidth="1"/>
    <col min="24" max="24" width="14.140625" style="26" customWidth="1"/>
    <col min="25" max="25" width="11.7109375" style="25" customWidth="1"/>
    <col min="26" max="26" width="14.42578125" style="26" customWidth="1"/>
    <col min="27" max="27" width="11.7109375" style="25" customWidth="1"/>
    <col min="28" max="28" width="16.28515625" style="26" customWidth="1"/>
    <col min="29" max="29" width="11.7109375" style="25" customWidth="1"/>
    <col min="30" max="30" width="14.5703125" style="25" customWidth="1"/>
    <col min="31" max="31" width="20.7109375" style="25" customWidth="1"/>
    <col min="32" max="36" width="11.7109375" style="25" customWidth="1"/>
    <col min="37" max="37" width="14.7109375" style="26" customWidth="1"/>
    <col min="38" max="38" width="11.7109375" style="25" customWidth="1"/>
    <col min="39" max="39" width="12.42578125" style="25" customWidth="1"/>
    <col min="40" max="40" width="11.7109375" style="25" customWidth="1"/>
    <col min="41" max="41" width="14" style="25" customWidth="1"/>
    <col min="42" max="42" width="14" style="88" customWidth="1"/>
    <col min="43" max="43" width="15.85546875" style="25" customWidth="1"/>
    <col min="44" max="44" width="12.140625" style="25" customWidth="1"/>
    <col min="45" max="45" width="15.140625" style="84" customWidth="1"/>
    <col min="46" max="46" width="14.7109375" style="11" customWidth="1"/>
    <col min="47" max="47" width="13.42578125" style="11" customWidth="1"/>
    <col min="48" max="53" width="12.7109375" style="25" customWidth="1"/>
    <col min="54" max="54" width="11.42578125" style="11"/>
    <col min="55" max="55" width="11.7109375" style="16" customWidth="1"/>
    <col min="56" max="56" width="14.5703125" style="37" customWidth="1"/>
    <col min="57" max="57" width="11.7109375" style="16" customWidth="1"/>
    <col min="58" max="58" width="14.140625" style="37" customWidth="1"/>
    <col min="59" max="59" width="11.7109375" style="16" customWidth="1"/>
    <col min="60" max="60" width="14.42578125" style="37" customWidth="1"/>
    <col min="61" max="61" width="11.7109375" style="16" customWidth="1"/>
    <col min="62" max="62" width="16.28515625" style="37" customWidth="1"/>
    <col min="63" max="63" width="11.7109375" style="16" customWidth="1"/>
    <col min="64" max="64" width="14.5703125" style="16" customWidth="1"/>
    <col min="65" max="65" width="11.42578125" style="18"/>
    <col min="66" max="16384" width="11.42578125" style="11"/>
  </cols>
  <sheetData>
    <row r="1" spans="1:352" ht="13.5" thickBot="1" x14ac:dyDescent="0.25"/>
    <row r="2" spans="1:352" ht="29.25" customHeight="1" x14ac:dyDescent="0.2">
      <c r="C2" s="304" t="s">
        <v>172</v>
      </c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6"/>
    </row>
    <row r="3" spans="1:352" ht="29.25" customHeight="1" thickBot="1" x14ac:dyDescent="0.25">
      <c r="C3" s="307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9"/>
    </row>
    <row r="4" spans="1:352" ht="13.5" thickBot="1" x14ac:dyDescent="0.25"/>
    <row r="5" spans="1:352" x14ac:dyDescent="0.2">
      <c r="C5" s="304" t="s">
        <v>173</v>
      </c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6"/>
    </row>
    <row r="6" spans="1:352" ht="105" customHeight="1" thickBot="1" x14ac:dyDescent="0.25">
      <c r="C6" s="307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9"/>
    </row>
    <row r="7" spans="1:352" ht="33" customHeight="1" thickBot="1" x14ac:dyDescent="0.3"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</row>
    <row r="8" spans="1:352" s="5" customFormat="1" ht="15.75" x14ac:dyDescent="0.25">
      <c r="A8" s="1"/>
      <c r="B8" s="2"/>
      <c r="C8" s="3"/>
      <c r="D8" s="3"/>
      <c r="E8" s="268" t="s">
        <v>0</v>
      </c>
      <c r="F8" s="269"/>
      <c r="G8" s="3"/>
      <c r="H8" s="3"/>
      <c r="I8" s="271" t="s">
        <v>1</v>
      </c>
      <c r="J8" s="272"/>
      <c r="K8" s="273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4"/>
      <c r="AE8" s="4"/>
      <c r="AF8" s="271" t="s">
        <v>2</v>
      </c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4"/>
      <c r="BB8" s="49"/>
      <c r="BC8" s="270"/>
      <c r="BD8" s="270"/>
      <c r="BE8" s="270"/>
      <c r="BF8" s="270"/>
      <c r="BG8" s="270"/>
      <c r="BH8" s="270"/>
      <c r="BI8" s="270"/>
      <c r="BJ8" s="270"/>
      <c r="BK8" s="270"/>
      <c r="BL8" s="232"/>
      <c r="BM8" s="53"/>
    </row>
    <row r="9" spans="1:352" s="10" customFormat="1" ht="45.75" thickBot="1" x14ac:dyDescent="0.3">
      <c r="A9" s="6" t="s">
        <v>3</v>
      </c>
      <c r="B9" s="7" t="s">
        <v>4</v>
      </c>
      <c r="C9" s="8" t="s">
        <v>174</v>
      </c>
      <c r="D9" s="8" t="s">
        <v>5</v>
      </c>
      <c r="E9" s="9" t="s">
        <v>6</v>
      </c>
      <c r="F9" s="9" t="s">
        <v>7</v>
      </c>
      <c r="G9" s="8" t="s">
        <v>8</v>
      </c>
      <c r="H9" s="8" t="s">
        <v>9</v>
      </c>
      <c r="I9" s="59" t="s">
        <v>215</v>
      </c>
      <c r="J9" s="59" t="s">
        <v>216</v>
      </c>
      <c r="K9" s="86" t="s">
        <v>217</v>
      </c>
      <c r="L9" s="60" t="s">
        <v>218</v>
      </c>
      <c r="M9" s="61" t="s">
        <v>219</v>
      </c>
      <c r="N9" s="61" t="s">
        <v>220</v>
      </c>
      <c r="O9" s="134" t="s">
        <v>221</v>
      </c>
      <c r="P9" s="134" t="s">
        <v>222</v>
      </c>
      <c r="Q9" s="63" t="s">
        <v>223</v>
      </c>
      <c r="R9" s="63" t="s">
        <v>224</v>
      </c>
      <c r="S9" s="205" t="s">
        <v>10</v>
      </c>
      <c r="T9" s="135" t="s">
        <v>11</v>
      </c>
      <c r="U9" s="64" t="s">
        <v>12</v>
      </c>
      <c r="V9" s="45" t="s">
        <v>13</v>
      </c>
      <c r="W9" s="65" t="s">
        <v>14</v>
      </c>
      <c r="X9" s="46" t="s">
        <v>15</v>
      </c>
      <c r="Y9" s="66" t="s">
        <v>16</v>
      </c>
      <c r="Z9" s="67" t="s">
        <v>17</v>
      </c>
      <c r="AA9" s="68" t="s">
        <v>18</v>
      </c>
      <c r="AB9" s="47" t="s">
        <v>19</v>
      </c>
      <c r="AC9" s="69" t="s">
        <v>20</v>
      </c>
      <c r="AD9" s="70" t="s">
        <v>21</v>
      </c>
      <c r="AE9" s="71" t="s">
        <v>22</v>
      </c>
      <c r="AF9" s="59" t="s">
        <v>225</v>
      </c>
      <c r="AG9" s="59" t="s">
        <v>226</v>
      </c>
      <c r="AH9" s="60" t="s">
        <v>227</v>
      </c>
      <c r="AI9" s="60" t="s">
        <v>228</v>
      </c>
      <c r="AJ9" s="61" t="s">
        <v>229</v>
      </c>
      <c r="AK9" s="61" t="s">
        <v>230</v>
      </c>
      <c r="AL9" s="62" t="s">
        <v>231</v>
      </c>
      <c r="AM9" s="62" t="s">
        <v>232</v>
      </c>
      <c r="AN9" s="63" t="s">
        <v>233</v>
      </c>
      <c r="AO9" s="63" t="s">
        <v>234</v>
      </c>
      <c r="AP9" s="214" t="s">
        <v>235</v>
      </c>
      <c r="AQ9" s="135" t="s">
        <v>236</v>
      </c>
      <c r="AR9" s="78" t="s">
        <v>237</v>
      </c>
      <c r="AS9" s="80" t="s">
        <v>238</v>
      </c>
      <c r="AT9" s="65" t="s">
        <v>239</v>
      </c>
      <c r="AU9" s="46" t="s">
        <v>240</v>
      </c>
      <c r="AV9" s="66" t="s">
        <v>241</v>
      </c>
      <c r="AW9" s="67" t="s">
        <v>17</v>
      </c>
      <c r="AX9" s="68" t="s">
        <v>18</v>
      </c>
      <c r="AY9" s="47" t="s">
        <v>19</v>
      </c>
      <c r="AZ9" s="69" t="s">
        <v>20</v>
      </c>
      <c r="BA9" s="70" t="s">
        <v>21</v>
      </c>
      <c r="BB9" s="50"/>
      <c r="BC9" s="54"/>
      <c r="BD9" s="55"/>
      <c r="BE9" s="54"/>
      <c r="BF9" s="55"/>
      <c r="BG9" s="54"/>
      <c r="BH9" s="55"/>
      <c r="BI9" s="54"/>
      <c r="BJ9" s="55"/>
      <c r="BK9" s="54"/>
      <c r="BL9" s="54"/>
      <c r="BM9" s="56"/>
    </row>
    <row r="10" spans="1:352" s="105" customFormat="1" ht="13.5" thickBot="1" x14ac:dyDescent="0.25">
      <c r="A10" s="90">
        <v>1</v>
      </c>
      <c r="B10" s="90" t="s">
        <v>23</v>
      </c>
      <c r="C10" s="90" t="s">
        <v>175</v>
      </c>
      <c r="D10" s="90">
        <v>14</v>
      </c>
      <c r="E10" s="90"/>
      <c r="F10" s="90">
        <v>1</v>
      </c>
      <c r="G10" s="92" t="s">
        <v>24</v>
      </c>
      <c r="H10" s="91" t="s">
        <v>25</v>
      </c>
      <c r="I10" s="93">
        <v>1</v>
      </c>
      <c r="J10" s="94">
        <v>2418</v>
      </c>
      <c r="K10" s="95">
        <v>1</v>
      </c>
      <c r="L10" s="94">
        <v>2701.5</v>
      </c>
      <c r="M10" s="95"/>
      <c r="N10" s="94"/>
      <c r="O10" s="95"/>
      <c r="P10" s="94"/>
      <c r="Q10" s="95"/>
      <c r="R10" s="94"/>
      <c r="S10" s="206"/>
      <c r="T10" s="94"/>
      <c r="U10" s="93"/>
      <c r="V10" s="94"/>
      <c r="W10" s="90"/>
      <c r="X10" s="96"/>
      <c r="Y10" s="90"/>
      <c r="Z10" s="94"/>
      <c r="AA10" s="90"/>
      <c r="AB10" s="94"/>
      <c r="AC10" s="90"/>
      <c r="AD10" s="90"/>
      <c r="AE10" s="95" t="s">
        <v>26</v>
      </c>
      <c r="AF10" s="90"/>
      <c r="AG10" s="90"/>
      <c r="AH10" s="90"/>
      <c r="AI10" s="90"/>
      <c r="AJ10" s="90"/>
      <c r="AK10" s="94"/>
      <c r="AL10" s="90"/>
      <c r="AM10" s="90"/>
      <c r="AN10" s="90"/>
      <c r="AO10" s="97"/>
      <c r="AP10" s="98"/>
      <c r="AQ10" s="97"/>
      <c r="AR10" s="90"/>
      <c r="AS10" s="94"/>
      <c r="AT10" s="91"/>
      <c r="AU10" s="91"/>
      <c r="AV10" s="95"/>
      <c r="AW10" s="95"/>
      <c r="AX10" s="95"/>
      <c r="AY10" s="95"/>
      <c r="AZ10" s="95"/>
      <c r="BA10" s="99"/>
      <c r="BB10" s="100"/>
      <c r="BC10" s="101"/>
      <c r="BD10" s="102"/>
      <c r="BE10" s="101"/>
      <c r="BF10" s="103"/>
      <c r="BG10" s="101"/>
      <c r="BH10" s="102"/>
      <c r="BI10" s="101"/>
      <c r="BJ10" s="102"/>
      <c r="BK10" s="101"/>
      <c r="BL10" s="101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  <c r="IN10" s="104"/>
      <c r="IO10" s="104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T10" s="104"/>
      <c r="JU10" s="104"/>
      <c r="JV10" s="104"/>
      <c r="JW10" s="104"/>
      <c r="JX10" s="104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C10" s="104"/>
      <c r="LD10" s="104"/>
      <c r="LE10" s="104"/>
      <c r="LF10" s="104"/>
      <c r="LG10" s="104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  <c r="ML10" s="104"/>
      <c r="MM10" s="104"/>
      <c r="MN10" s="104"/>
    </row>
    <row r="11" spans="1:352" s="105" customFormat="1" ht="13.5" thickBot="1" x14ac:dyDescent="0.25">
      <c r="A11" s="89">
        <v>2</v>
      </c>
      <c r="B11" s="90" t="s">
        <v>27</v>
      </c>
      <c r="C11" s="90" t="s">
        <v>176</v>
      </c>
      <c r="D11" s="90">
        <v>16</v>
      </c>
      <c r="E11" s="90"/>
      <c r="F11" s="90">
        <v>1</v>
      </c>
      <c r="G11" s="92" t="s">
        <v>28</v>
      </c>
      <c r="H11" s="91" t="s">
        <v>29</v>
      </c>
      <c r="I11" s="93">
        <v>1</v>
      </c>
      <c r="J11" s="94">
        <v>398.62</v>
      </c>
      <c r="K11" s="95"/>
      <c r="L11" s="94"/>
      <c r="M11" s="95"/>
      <c r="N11" s="94"/>
      <c r="O11" s="95"/>
      <c r="P11" s="94"/>
      <c r="Q11" s="95"/>
      <c r="R11" s="94"/>
      <c r="S11" s="206"/>
      <c r="T11" s="94"/>
      <c r="U11" s="93"/>
      <c r="V11" s="94"/>
      <c r="W11" s="90"/>
      <c r="X11" s="96"/>
      <c r="Y11" s="90"/>
      <c r="Z11" s="94"/>
      <c r="AA11" s="90"/>
      <c r="AB11" s="94"/>
      <c r="AC11" s="90"/>
      <c r="AD11" s="90"/>
      <c r="AE11" s="95" t="s">
        <v>30</v>
      </c>
      <c r="AF11" s="90"/>
      <c r="AG11" s="90"/>
      <c r="AH11" s="90"/>
      <c r="AI11" s="90"/>
      <c r="AJ11" s="90"/>
      <c r="AK11" s="94"/>
      <c r="AL11" s="90"/>
      <c r="AM11" s="90"/>
      <c r="AN11" s="90"/>
      <c r="AO11" s="97"/>
      <c r="AP11" s="98"/>
      <c r="AQ11" s="97"/>
      <c r="AR11" s="90"/>
      <c r="AS11" s="94"/>
      <c r="AT11" s="91"/>
      <c r="AU11" s="91"/>
      <c r="AV11" s="95"/>
      <c r="AW11" s="95"/>
      <c r="AX11" s="95"/>
      <c r="AY11" s="95"/>
      <c r="AZ11" s="95"/>
      <c r="BA11" s="99"/>
      <c r="BB11" s="100"/>
      <c r="BC11" s="101"/>
      <c r="BD11" s="102"/>
      <c r="BE11" s="101"/>
      <c r="BF11" s="103"/>
      <c r="BG11" s="101"/>
      <c r="BH11" s="102"/>
      <c r="BI11" s="101"/>
      <c r="BJ11" s="102"/>
      <c r="BK11" s="101"/>
      <c r="BL11" s="101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  <c r="IN11" s="104"/>
      <c r="IO11" s="104"/>
      <c r="IP11" s="104"/>
      <c r="IQ11" s="104"/>
      <c r="IR11" s="104"/>
      <c r="IS11" s="104"/>
      <c r="IT11" s="104"/>
      <c r="IU11" s="104"/>
      <c r="IV11" s="104"/>
      <c r="IW11" s="104"/>
      <c r="IX11" s="104"/>
      <c r="IY11" s="104"/>
      <c r="IZ11" s="104"/>
      <c r="JA11" s="104"/>
      <c r="JB11" s="104"/>
      <c r="JC11" s="104"/>
      <c r="JD11" s="104"/>
      <c r="JE11" s="104"/>
      <c r="JF11" s="104"/>
      <c r="JG11" s="104"/>
      <c r="JH11" s="104"/>
      <c r="JI11" s="104"/>
      <c r="JJ11" s="104"/>
      <c r="JK11" s="104"/>
      <c r="JL11" s="104"/>
      <c r="JM11" s="104"/>
      <c r="JN11" s="104"/>
      <c r="JO11" s="104"/>
      <c r="JP11" s="104"/>
      <c r="JQ11" s="104"/>
      <c r="JR11" s="104"/>
      <c r="JS11" s="104"/>
      <c r="JT11" s="104"/>
      <c r="JU11" s="104"/>
      <c r="JV11" s="104"/>
      <c r="JW11" s="104"/>
      <c r="JX11" s="104"/>
      <c r="JY11" s="104"/>
      <c r="JZ11" s="104"/>
      <c r="KA11" s="104"/>
      <c r="KB11" s="104"/>
      <c r="KC11" s="104"/>
      <c r="KD11" s="104"/>
      <c r="KE11" s="104"/>
      <c r="KF11" s="104"/>
      <c r="KG11" s="104"/>
      <c r="KH11" s="104"/>
      <c r="KI11" s="104"/>
      <c r="KJ11" s="104"/>
      <c r="KK11" s="104"/>
      <c r="KL11" s="104"/>
      <c r="KM11" s="104"/>
      <c r="KN11" s="104"/>
      <c r="KO11" s="104"/>
      <c r="KP11" s="104"/>
      <c r="KQ11" s="104"/>
      <c r="KR11" s="104"/>
      <c r="KS11" s="104"/>
      <c r="KT11" s="104"/>
      <c r="KU11" s="104"/>
      <c r="KV11" s="104"/>
      <c r="KW11" s="104"/>
      <c r="KX11" s="104"/>
      <c r="KY11" s="104"/>
      <c r="KZ11" s="104"/>
      <c r="LA11" s="104"/>
      <c r="LB11" s="104"/>
      <c r="LC11" s="104"/>
      <c r="LD11" s="104"/>
      <c r="LE11" s="104"/>
      <c r="LF11" s="104"/>
      <c r="LG11" s="104"/>
      <c r="LH11" s="104"/>
      <c r="LI11" s="104"/>
      <c r="LJ11" s="104"/>
      <c r="LK11" s="104"/>
      <c r="LL11" s="104"/>
      <c r="LM11" s="104"/>
      <c r="LN11" s="104"/>
      <c r="LO11" s="104"/>
      <c r="LP11" s="104"/>
      <c r="LQ11" s="104"/>
      <c r="LR11" s="104"/>
      <c r="LS11" s="104"/>
      <c r="LT11" s="104"/>
      <c r="LU11" s="104"/>
      <c r="LV11" s="104"/>
      <c r="LW11" s="104"/>
      <c r="LX11" s="104"/>
      <c r="LY11" s="104"/>
      <c r="LZ11" s="104"/>
      <c r="MA11" s="104"/>
      <c r="MB11" s="104"/>
      <c r="MC11" s="104"/>
      <c r="MD11" s="104"/>
      <c r="ME11" s="104"/>
      <c r="MF11" s="104"/>
      <c r="MG11" s="104"/>
      <c r="MH11" s="104"/>
      <c r="MI11" s="104"/>
      <c r="MJ11" s="104"/>
      <c r="MK11" s="104"/>
      <c r="ML11" s="104"/>
      <c r="MM11" s="104"/>
      <c r="MN11" s="104"/>
    </row>
    <row r="12" spans="1:352" s="105" customFormat="1" x14ac:dyDescent="0.2">
      <c r="A12" s="89">
        <v>3</v>
      </c>
      <c r="B12" s="90" t="s">
        <v>31</v>
      </c>
      <c r="C12" s="90" t="s">
        <v>177</v>
      </c>
      <c r="D12" s="90">
        <v>15</v>
      </c>
      <c r="E12" s="90">
        <v>1</v>
      </c>
      <c r="F12" s="90"/>
      <c r="G12" s="92" t="s">
        <v>32</v>
      </c>
      <c r="H12" s="91" t="s">
        <v>33</v>
      </c>
      <c r="I12" s="93">
        <v>1</v>
      </c>
      <c r="J12" s="94">
        <v>228</v>
      </c>
      <c r="K12" s="95"/>
      <c r="L12" s="94"/>
      <c r="M12" s="95"/>
      <c r="N12" s="94"/>
      <c r="O12" s="95"/>
      <c r="P12" s="94"/>
      <c r="Q12" s="95"/>
      <c r="R12" s="94"/>
      <c r="S12" s="206"/>
      <c r="T12" s="94"/>
      <c r="U12" s="93"/>
      <c r="V12" s="94"/>
      <c r="W12" s="90"/>
      <c r="X12" s="96"/>
      <c r="Y12" s="90"/>
      <c r="Z12" s="94"/>
      <c r="AA12" s="90"/>
      <c r="AB12" s="94"/>
      <c r="AC12" s="90"/>
      <c r="AD12" s="90"/>
      <c r="AE12" s="95" t="s">
        <v>30</v>
      </c>
      <c r="AF12" s="90"/>
      <c r="AG12" s="90"/>
      <c r="AH12" s="90"/>
      <c r="AI12" s="90"/>
      <c r="AJ12" s="90"/>
      <c r="AK12" s="94"/>
      <c r="AL12" s="90"/>
      <c r="AM12" s="90"/>
      <c r="AN12" s="90"/>
      <c r="AO12" s="97"/>
      <c r="AP12" s="98"/>
      <c r="AQ12" s="97"/>
      <c r="AR12" s="90"/>
      <c r="AS12" s="94"/>
      <c r="AT12" s="91"/>
      <c r="AU12" s="91"/>
      <c r="AV12" s="95"/>
      <c r="AW12" s="95"/>
      <c r="AX12" s="95"/>
      <c r="AY12" s="95"/>
      <c r="AZ12" s="95"/>
      <c r="BA12" s="99"/>
      <c r="BB12" s="100"/>
      <c r="BC12" s="101"/>
      <c r="BD12" s="102"/>
      <c r="BE12" s="101"/>
      <c r="BF12" s="103"/>
      <c r="BG12" s="101"/>
      <c r="BH12" s="102"/>
      <c r="BI12" s="101"/>
      <c r="BJ12" s="102"/>
      <c r="BK12" s="101"/>
      <c r="BL12" s="101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  <c r="IR12" s="104"/>
      <c r="IS12" s="104"/>
      <c r="IT12" s="104"/>
      <c r="IU12" s="104"/>
      <c r="IV12" s="104"/>
      <c r="IW12" s="104"/>
      <c r="IX12" s="104"/>
      <c r="IY12" s="104"/>
      <c r="IZ12" s="104"/>
      <c r="JA12" s="104"/>
      <c r="JB12" s="104"/>
      <c r="JC12" s="104"/>
      <c r="JD12" s="104"/>
      <c r="JE12" s="104"/>
      <c r="JF12" s="104"/>
      <c r="JG12" s="104"/>
      <c r="JH12" s="104"/>
      <c r="JI12" s="104"/>
      <c r="JJ12" s="104"/>
      <c r="JK12" s="104"/>
      <c r="JL12" s="104"/>
      <c r="JM12" s="104"/>
      <c r="JN12" s="104"/>
      <c r="JO12" s="104"/>
      <c r="JP12" s="104"/>
      <c r="JQ12" s="104"/>
      <c r="JR12" s="104"/>
      <c r="JS12" s="104"/>
      <c r="JT12" s="104"/>
      <c r="JU12" s="104"/>
      <c r="JV12" s="104"/>
      <c r="JW12" s="104"/>
      <c r="JX12" s="104"/>
      <c r="JY12" s="104"/>
      <c r="JZ12" s="104"/>
      <c r="KA12" s="104"/>
      <c r="KB12" s="104"/>
      <c r="KC12" s="104"/>
      <c r="KD12" s="104"/>
      <c r="KE12" s="104"/>
      <c r="KF12" s="104"/>
      <c r="KG12" s="104"/>
      <c r="KH12" s="104"/>
      <c r="KI12" s="104"/>
      <c r="KJ12" s="104"/>
      <c r="KK12" s="104"/>
      <c r="KL12" s="104"/>
      <c r="KM12" s="104"/>
      <c r="KN12" s="104"/>
      <c r="KO12" s="104"/>
      <c r="KP12" s="104"/>
      <c r="KQ12" s="104"/>
      <c r="KR12" s="104"/>
      <c r="KS12" s="104"/>
      <c r="KT12" s="104"/>
      <c r="KU12" s="104"/>
      <c r="KV12" s="104"/>
      <c r="KW12" s="104"/>
      <c r="KX12" s="104"/>
      <c r="KY12" s="104"/>
      <c r="KZ12" s="104"/>
      <c r="LA12" s="104"/>
      <c r="LB12" s="104"/>
      <c r="LC12" s="104"/>
      <c r="LD12" s="104"/>
      <c r="LE12" s="104"/>
      <c r="LF12" s="104"/>
      <c r="LG12" s="104"/>
      <c r="LH12" s="104"/>
      <c r="LI12" s="104"/>
      <c r="LJ12" s="104"/>
      <c r="LK12" s="104"/>
      <c r="LL12" s="104"/>
      <c r="LM12" s="104"/>
      <c r="LN12" s="104"/>
      <c r="LO12" s="104"/>
      <c r="LP12" s="104"/>
      <c r="LQ12" s="104"/>
      <c r="LR12" s="104"/>
      <c r="LS12" s="104"/>
      <c r="LT12" s="104"/>
      <c r="LU12" s="104"/>
      <c r="LV12" s="104"/>
      <c r="LW12" s="104"/>
      <c r="LX12" s="104"/>
      <c r="LY12" s="104"/>
      <c r="LZ12" s="104"/>
      <c r="MA12" s="104"/>
      <c r="MB12" s="104"/>
      <c r="MC12" s="104"/>
      <c r="MD12" s="104"/>
      <c r="ME12" s="104"/>
      <c r="MF12" s="104"/>
      <c r="MG12" s="104"/>
      <c r="MH12" s="104"/>
      <c r="MI12" s="104"/>
      <c r="MJ12" s="104"/>
      <c r="MK12" s="104"/>
      <c r="ML12" s="104"/>
      <c r="MM12" s="104"/>
      <c r="MN12" s="104"/>
    </row>
    <row r="13" spans="1:352" s="105" customFormat="1" ht="13.5" thickBot="1" x14ac:dyDescent="0.25">
      <c r="A13" s="90">
        <v>4</v>
      </c>
      <c r="B13" s="90" t="s">
        <v>31</v>
      </c>
      <c r="C13" s="90" t="s">
        <v>178</v>
      </c>
      <c r="D13" s="90">
        <v>13</v>
      </c>
      <c r="E13" s="90">
        <v>1</v>
      </c>
      <c r="F13" s="90"/>
      <c r="G13" s="92" t="s">
        <v>32</v>
      </c>
      <c r="H13" s="91" t="s">
        <v>33</v>
      </c>
      <c r="I13" s="93">
        <v>1</v>
      </c>
      <c r="J13" s="94">
        <v>887</v>
      </c>
      <c r="K13" s="95"/>
      <c r="L13" s="94"/>
      <c r="M13" s="95"/>
      <c r="N13" s="94"/>
      <c r="O13" s="95"/>
      <c r="P13" s="94"/>
      <c r="Q13" s="95"/>
      <c r="R13" s="94"/>
      <c r="S13" s="206"/>
      <c r="T13" s="94"/>
      <c r="U13" s="93"/>
      <c r="V13" s="94"/>
      <c r="W13" s="90"/>
      <c r="X13" s="96"/>
      <c r="Y13" s="90"/>
      <c r="Z13" s="94"/>
      <c r="AA13" s="90"/>
      <c r="AB13" s="94"/>
      <c r="AC13" s="90"/>
      <c r="AD13" s="90"/>
      <c r="AE13" s="95" t="s">
        <v>30</v>
      </c>
      <c r="AF13" s="90"/>
      <c r="AG13" s="90"/>
      <c r="AH13" s="90"/>
      <c r="AI13" s="90"/>
      <c r="AJ13" s="90"/>
      <c r="AK13" s="94"/>
      <c r="AL13" s="90"/>
      <c r="AM13" s="90"/>
      <c r="AN13" s="90"/>
      <c r="AO13" s="97"/>
      <c r="AP13" s="98"/>
      <c r="AQ13" s="97"/>
      <c r="AR13" s="90"/>
      <c r="AS13" s="94"/>
      <c r="AT13" s="91"/>
      <c r="AU13" s="91"/>
      <c r="AV13" s="95"/>
      <c r="AW13" s="95"/>
      <c r="AX13" s="95"/>
      <c r="AY13" s="95"/>
      <c r="AZ13" s="95"/>
      <c r="BA13" s="99"/>
      <c r="BB13" s="100"/>
      <c r="BC13" s="101"/>
      <c r="BD13" s="102"/>
      <c r="BE13" s="101"/>
      <c r="BF13" s="103"/>
      <c r="BG13" s="101"/>
      <c r="BH13" s="102"/>
      <c r="BI13" s="101"/>
      <c r="BJ13" s="102"/>
      <c r="BK13" s="101"/>
      <c r="BL13" s="101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</row>
    <row r="14" spans="1:352" s="105" customFormat="1" ht="13.5" thickBot="1" x14ac:dyDescent="0.25">
      <c r="A14" s="89">
        <v>5</v>
      </c>
      <c r="B14" s="90" t="s">
        <v>34</v>
      </c>
      <c r="C14" s="90" t="s">
        <v>179</v>
      </c>
      <c r="D14" s="90">
        <v>8</v>
      </c>
      <c r="E14" s="90"/>
      <c r="F14" s="90">
        <v>1</v>
      </c>
      <c r="G14" s="92" t="s">
        <v>35</v>
      </c>
      <c r="H14" s="91" t="s">
        <v>25</v>
      </c>
      <c r="I14" s="93">
        <v>1</v>
      </c>
      <c r="J14" s="94">
        <v>1707.54</v>
      </c>
      <c r="K14" s="95">
        <v>1</v>
      </c>
      <c r="L14" s="94">
        <v>5172</v>
      </c>
      <c r="M14" s="95"/>
      <c r="N14" s="94"/>
      <c r="O14" s="95"/>
      <c r="P14" s="94"/>
      <c r="Q14" s="95"/>
      <c r="R14" s="94"/>
      <c r="S14" s="206"/>
      <c r="T14" s="94"/>
      <c r="U14" s="93"/>
      <c r="V14" s="94"/>
      <c r="W14" s="90"/>
      <c r="X14" s="96"/>
      <c r="Y14" s="90"/>
      <c r="Z14" s="94"/>
      <c r="AA14" s="90"/>
      <c r="AB14" s="94"/>
      <c r="AC14" s="90"/>
      <c r="AD14" s="90"/>
      <c r="AE14" s="95" t="s">
        <v>30</v>
      </c>
      <c r="AF14" s="90"/>
      <c r="AG14" s="90"/>
      <c r="AH14" s="90"/>
      <c r="AI14" s="90"/>
      <c r="AJ14" s="90"/>
      <c r="AK14" s="94"/>
      <c r="AL14" s="90"/>
      <c r="AM14" s="90"/>
      <c r="AN14" s="90"/>
      <c r="AO14" s="97"/>
      <c r="AP14" s="98"/>
      <c r="AQ14" s="97"/>
      <c r="AR14" s="90"/>
      <c r="AS14" s="94"/>
      <c r="AT14" s="91"/>
      <c r="AU14" s="91"/>
      <c r="AV14" s="95"/>
      <c r="AW14" s="95"/>
      <c r="AX14" s="95"/>
      <c r="AY14" s="95"/>
      <c r="AZ14" s="95"/>
      <c r="BA14" s="99"/>
      <c r="BB14" s="100"/>
      <c r="BC14" s="101"/>
      <c r="BD14" s="102"/>
      <c r="BE14" s="101"/>
      <c r="BF14" s="103"/>
      <c r="BG14" s="101"/>
      <c r="BH14" s="102"/>
      <c r="BI14" s="101"/>
      <c r="BJ14" s="102"/>
      <c r="BK14" s="101"/>
      <c r="BL14" s="101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</row>
    <row r="15" spans="1:352" s="132" customFormat="1" ht="13.5" thickBot="1" x14ac:dyDescent="0.25">
      <c r="A15" s="133">
        <v>6</v>
      </c>
      <c r="B15" s="117" t="s">
        <v>36</v>
      </c>
      <c r="C15" s="117" t="s">
        <v>180</v>
      </c>
      <c r="D15" s="117">
        <v>18</v>
      </c>
      <c r="E15" s="117">
        <v>1</v>
      </c>
      <c r="F15" s="117"/>
      <c r="G15" s="119" t="s">
        <v>37</v>
      </c>
      <c r="H15" s="118" t="s">
        <v>38</v>
      </c>
      <c r="I15" s="120"/>
      <c r="J15" s="121"/>
      <c r="K15" s="122">
        <v>1</v>
      </c>
      <c r="L15" s="121">
        <v>8058</v>
      </c>
      <c r="M15" s="122"/>
      <c r="N15" s="121"/>
      <c r="O15" s="122"/>
      <c r="P15" s="121"/>
      <c r="Q15" s="122"/>
      <c r="R15" s="121"/>
      <c r="S15" s="207"/>
      <c r="T15" s="121"/>
      <c r="U15" s="120"/>
      <c r="V15" s="121"/>
      <c r="W15" s="117"/>
      <c r="X15" s="123"/>
      <c r="Y15" s="117"/>
      <c r="Z15" s="121"/>
      <c r="AA15" s="117"/>
      <c r="AB15" s="121"/>
      <c r="AC15" s="117"/>
      <c r="AD15" s="117"/>
      <c r="AE15" s="122" t="s">
        <v>30</v>
      </c>
      <c r="AF15" s="117"/>
      <c r="AG15" s="117"/>
      <c r="AH15" s="117"/>
      <c r="AI15" s="117"/>
      <c r="AJ15" s="117"/>
      <c r="AK15" s="121"/>
      <c r="AL15" s="117"/>
      <c r="AM15" s="117"/>
      <c r="AN15" s="117"/>
      <c r="AO15" s="124"/>
      <c r="AP15" s="125"/>
      <c r="AQ15" s="124"/>
      <c r="AR15" s="117"/>
      <c r="AS15" s="121"/>
      <c r="AT15" s="118"/>
      <c r="AU15" s="118"/>
      <c r="AV15" s="122"/>
      <c r="AW15" s="122"/>
      <c r="AX15" s="122"/>
      <c r="AY15" s="122"/>
      <c r="AZ15" s="122"/>
      <c r="BA15" s="126"/>
      <c r="BB15" s="127"/>
      <c r="BC15" s="128"/>
      <c r="BD15" s="129"/>
      <c r="BE15" s="128"/>
      <c r="BF15" s="130"/>
      <c r="BG15" s="128"/>
      <c r="BH15" s="129"/>
      <c r="BI15" s="128"/>
      <c r="BJ15" s="129"/>
      <c r="BK15" s="128"/>
      <c r="BL15" s="128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  <c r="JY15" s="131"/>
      <c r="JZ15" s="131"/>
      <c r="KA15" s="131"/>
      <c r="KB15" s="131"/>
      <c r="KC15" s="131"/>
      <c r="KD15" s="131"/>
      <c r="KE15" s="131"/>
      <c r="KF15" s="131"/>
      <c r="KG15" s="131"/>
      <c r="KH15" s="131"/>
      <c r="KI15" s="131"/>
      <c r="KJ15" s="131"/>
      <c r="KK15" s="131"/>
      <c r="KL15" s="131"/>
      <c r="KM15" s="131"/>
      <c r="KN15" s="131"/>
      <c r="KO15" s="131"/>
      <c r="KP15" s="131"/>
      <c r="KQ15" s="131"/>
      <c r="KR15" s="131"/>
      <c r="KS15" s="131"/>
      <c r="KT15" s="131"/>
      <c r="KU15" s="131"/>
      <c r="KV15" s="131"/>
      <c r="KW15" s="131"/>
      <c r="KX15" s="131"/>
      <c r="KY15" s="131"/>
      <c r="KZ15" s="131"/>
      <c r="LA15" s="131"/>
      <c r="LB15" s="131"/>
      <c r="LC15" s="131"/>
      <c r="LD15" s="131"/>
      <c r="LE15" s="131"/>
      <c r="LF15" s="131"/>
      <c r="LG15" s="131"/>
      <c r="LH15" s="131"/>
      <c r="LI15" s="131"/>
      <c r="LJ15" s="131"/>
      <c r="LK15" s="131"/>
      <c r="LL15" s="131"/>
      <c r="LM15" s="131"/>
      <c r="LN15" s="131"/>
      <c r="LO15" s="131"/>
      <c r="LP15" s="131"/>
      <c r="LQ15" s="131"/>
      <c r="LR15" s="131"/>
      <c r="LS15" s="131"/>
      <c r="LT15" s="131"/>
      <c r="LU15" s="131"/>
      <c r="LV15" s="131"/>
      <c r="LW15" s="131"/>
      <c r="LX15" s="131"/>
      <c r="LY15" s="131"/>
      <c r="LZ15" s="131"/>
      <c r="MA15" s="131"/>
      <c r="MB15" s="131"/>
      <c r="MC15" s="131"/>
      <c r="MD15" s="131"/>
      <c r="ME15" s="131"/>
      <c r="MF15" s="131"/>
      <c r="MG15" s="131"/>
      <c r="MH15" s="131"/>
      <c r="MI15" s="131"/>
      <c r="MJ15" s="131"/>
      <c r="MK15" s="131"/>
      <c r="ML15" s="131"/>
      <c r="MM15" s="131"/>
      <c r="MN15" s="131"/>
    </row>
    <row r="16" spans="1:352" s="153" customFormat="1" x14ac:dyDescent="0.2">
      <c r="A16" s="137">
        <v>7</v>
      </c>
      <c r="B16" s="154" t="s">
        <v>39</v>
      </c>
      <c r="C16" s="138" t="s">
        <v>181</v>
      </c>
      <c r="D16" s="138">
        <v>51</v>
      </c>
      <c r="E16" s="138">
        <v>1</v>
      </c>
      <c r="F16" s="138"/>
      <c r="G16" s="155" t="s">
        <v>37</v>
      </c>
      <c r="H16" s="139" t="s">
        <v>40</v>
      </c>
      <c r="I16" s="141"/>
      <c r="J16" s="142"/>
      <c r="K16" s="143"/>
      <c r="L16" s="142"/>
      <c r="M16" s="143">
        <v>1</v>
      </c>
      <c r="N16" s="142">
        <v>486.57</v>
      </c>
      <c r="O16" s="143"/>
      <c r="P16" s="142"/>
      <c r="Q16" s="143"/>
      <c r="R16" s="142"/>
      <c r="S16" s="141">
        <v>1</v>
      </c>
      <c r="T16" s="142">
        <v>842</v>
      </c>
      <c r="U16" s="141"/>
      <c r="V16" s="142"/>
      <c r="W16" s="138"/>
      <c r="X16" s="144"/>
      <c r="Y16" s="138"/>
      <c r="Z16" s="156"/>
      <c r="AA16" s="143"/>
      <c r="AB16" s="142"/>
      <c r="AC16" s="138"/>
      <c r="AD16" s="138"/>
      <c r="AE16" s="143" t="s">
        <v>26</v>
      </c>
      <c r="AF16" s="138"/>
      <c r="AG16" s="138"/>
      <c r="AH16" s="138"/>
      <c r="AI16" s="138"/>
      <c r="AJ16" s="138"/>
      <c r="AK16" s="142"/>
      <c r="AL16" s="138"/>
      <c r="AM16" s="138"/>
      <c r="AN16" s="138"/>
      <c r="AO16" s="145"/>
      <c r="AP16" s="146"/>
      <c r="AQ16" s="145"/>
      <c r="AR16" s="138"/>
      <c r="AS16" s="142"/>
      <c r="AT16" s="139"/>
      <c r="AU16" s="139"/>
      <c r="AV16" s="143"/>
      <c r="AW16" s="143"/>
      <c r="AX16" s="143"/>
      <c r="AY16" s="143"/>
      <c r="AZ16" s="143"/>
      <c r="BA16" s="147"/>
      <c r="BB16" s="148"/>
      <c r="BC16" s="149"/>
      <c r="BD16" s="150"/>
      <c r="BE16" s="149"/>
      <c r="BF16" s="151"/>
      <c r="BG16" s="149"/>
      <c r="BH16" s="157"/>
      <c r="BI16" s="158"/>
      <c r="BJ16" s="150"/>
      <c r="BK16" s="149"/>
      <c r="BL16" s="149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  <c r="DC16" s="152"/>
      <c r="DD16" s="152"/>
      <c r="DE16" s="152"/>
      <c r="DF16" s="152"/>
      <c r="DG16" s="152"/>
      <c r="DH16" s="152"/>
      <c r="DI16" s="152"/>
      <c r="DJ16" s="152"/>
      <c r="DK16" s="152"/>
      <c r="DL16" s="152"/>
      <c r="DM16" s="152"/>
      <c r="DN16" s="152"/>
      <c r="DO16" s="152"/>
      <c r="DP16" s="152"/>
      <c r="DQ16" s="152"/>
      <c r="DR16" s="152"/>
      <c r="DS16" s="152"/>
      <c r="DT16" s="152"/>
      <c r="DU16" s="152"/>
      <c r="DV16" s="152"/>
      <c r="DW16" s="152"/>
      <c r="DX16" s="152"/>
      <c r="DY16" s="152"/>
      <c r="DZ16" s="152"/>
      <c r="EA16" s="152"/>
      <c r="EB16" s="152"/>
      <c r="EC16" s="152"/>
      <c r="ED16" s="152"/>
      <c r="EE16" s="152"/>
      <c r="EF16" s="152"/>
      <c r="EG16" s="152"/>
      <c r="EH16" s="152"/>
      <c r="EI16" s="152"/>
      <c r="EJ16" s="152"/>
      <c r="EK16" s="152"/>
      <c r="EL16" s="152"/>
      <c r="EM16" s="152"/>
      <c r="EN16" s="152"/>
      <c r="EO16" s="152"/>
      <c r="EP16" s="152"/>
      <c r="EQ16" s="152"/>
      <c r="ER16" s="152"/>
      <c r="ES16" s="152"/>
      <c r="ET16" s="152"/>
      <c r="EU16" s="152"/>
      <c r="EV16" s="152"/>
      <c r="EW16" s="152"/>
      <c r="EX16" s="152"/>
      <c r="EY16" s="152"/>
      <c r="EZ16" s="152"/>
      <c r="FA16" s="152"/>
      <c r="FB16" s="152"/>
      <c r="FC16" s="152"/>
      <c r="FD16" s="152"/>
      <c r="FE16" s="152"/>
      <c r="FF16" s="152"/>
      <c r="FG16" s="152"/>
      <c r="FH16" s="152"/>
      <c r="FI16" s="152"/>
      <c r="FJ16" s="152"/>
      <c r="FK16" s="152"/>
      <c r="FL16" s="152"/>
      <c r="FM16" s="152"/>
      <c r="FN16" s="152"/>
      <c r="FO16" s="152"/>
      <c r="FP16" s="152"/>
      <c r="FQ16" s="152"/>
      <c r="FR16" s="152"/>
      <c r="FS16" s="152"/>
      <c r="FT16" s="152"/>
      <c r="FU16" s="152"/>
      <c r="FV16" s="152"/>
      <c r="FW16" s="152"/>
      <c r="FX16" s="152"/>
      <c r="FY16" s="152"/>
      <c r="FZ16" s="152"/>
      <c r="GA16" s="152"/>
      <c r="GB16" s="152"/>
      <c r="GC16" s="152"/>
      <c r="GD16" s="152"/>
      <c r="GE16" s="152"/>
      <c r="GF16" s="152"/>
      <c r="GG16" s="152"/>
      <c r="GH16" s="152"/>
      <c r="GI16" s="152"/>
      <c r="GJ16" s="152"/>
      <c r="GK16" s="152"/>
      <c r="GL16" s="152"/>
      <c r="GM16" s="152"/>
      <c r="GN16" s="152"/>
      <c r="GO16" s="152"/>
      <c r="GP16" s="152"/>
      <c r="GQ16" s="152"/>
      <c r="GR16" s="152"/>
      <c r="GS16" s="152"/>
      <c r="GT16" s="152"/>
      <c r="GU16" s="152"/>
      <c r="GV16" s="152"/>
      <c r="GW16" s="152"/>
      <c r="GX16" s="152"/>
      <c r="GY16" s="152"/>
      <c r="GZ16" s="152"/>
      <c r="HA16" s="152"/>
      <c r="HB16" s="152"/>
      <c r="HC16" s="152"/>
      <c r="HD16" s="152"/>
      <c r="HE16" s="152"/>
      <c r="HF16" s="152"/>
      <c r="HG16" s="152"/>
      <c r="HH16" s="152"/>
      <c r="HI16" s="152"/>
      <c r="HJ16" s="152"/>
      <c r="HK16" s="152"/>
      <c r="HL16" s="152"/>
      <c r="HM16" s="152"/>
      <c r="HN16" s="152"/>
      <c r="HO16" s="152"/>
      <c r="HP16" s="152"/>
      <c r="HQ16" s="152"/>
      <c r="HR16" s="152"/>
      <c r="HS16" s="152"/>
      <c r="HT16" s="152"/>
      <c r="HU16" s="152"/>
      <c r="HV16" s="152"/>
      <c r="HW16" s="152"/>
      <c r="HX16" s="152"/>
      <c r="HY16" s="152"/>
      <c r="HZ16" s="152"/>
      <c r="IA16" s="152"/>
      <c r="IB16" s="152"/>
      <c r="IC16" s="152"/>
      <c r="ID16" s="152"/>
      <c r="IE16" s="152"/>
      <c r="IF16" s="152"/>
      <c r="IG16" s="152"/>
      <c r="IH16" s="152"/>
      <c r="II16" s="152"/>
      <c r="IJ16" s="152"/>
      <c r="IK16" s="152"/>
      <c r="IL16" s="152"/>
      <c r="IM16" s="152"/>
      <c r="IN16" s="152"/>
      <c r="IO16" s="152"/>
      <c r="IP16" s="152"/>
      <c r="IQ16" s="152"/>
      <c r="IR16" s="152"/>
      <c r="IS16" s="152"/>
      <c r="IT16" s="152"/>
      <c r="IU16" s="152"/>
      <c r="IV16" s="152"/>
      <c r="IW16" s="152"/>
      <c r="IX16" s="152"/>
      <c r="IY16" s="152"/>
      <c r="IZ16" s="152"/>
      <c r="JA16" s="152"/>
      <c r="JB16" s="152"/>
      <c r="JC16" s="152"/>
      <c r="JD16" s="152"/>
      <c r="JE16" s="152"/>
      <c r="JF16" s="152"/>
      <c r="JG16" s="152"/>
      <c r="JH16" s="152"/>
      <c r="JI16" s="152"/>
      <c r="JJ16" s="152"/>
      <c r="JK16" s="152"/>
      <c r="JL16" s="152"/>
      <c r="JM16" s="152"/>
      <c r="JN16" s="152"/>
      <c r="JO16" s="152"/>
      <c r="JP16" s="152"/>
      <c r="JQ16" s="152"/>
      <c r="JR16" s="152"/>
      <c r="JS16" s="152"/>
      <c r="JT16" s="152"/>
      <c r="JU16" s="152"/>
      <c r="JV16" s="152"/>
      <c r="JW16" s="152"/>
      <c r="JX16" s="152"/>
      <c r="JY16" s="152"/>
      <c r="JZ16" s="152"/>
      <c r="KA16" s="152"/>
      <c r="KB16" s="152"/>
      <c r="KC16" s="152"/>
      <c r="KD16" s="152"/>
      <c r="KE16" s="152"/>
      <c r="KF16" s="152"/>
      <c r="KG16" s="152"/>
      <c r="KH16" s="152"/>
      <c r="KI16" s="152"/>
      <c r="KJ16" s="152"/>
      <c r="KK16" s="152"/>
      <c r="KL16" s="152"/>
      <c r="KM16" s="152"/>
      <c r="KN16" s="152"/>
      <c r="KO16" s="152"/>
      <c r="KP16" s="152"/>
      <c r="KQ16" s="152"/>
      <c r="KR16" s="152"/>
      <c r="KS16" s="152"/>
      <c r="KT16" s="152"/>
      <c r="KU16" s="152"/>
      <c r="KV16" s="152"/>
      <c r="KW16" s="152"/>
      <c r="KX16" s="152"/>
      <c r="KY16" s="152"/>
      <c r="KZ16" s="152"/>
      <c r="LA16" s="152"/>
      <c r="LB16" s="152"/>
      <c r="LC16" s="152"/>
      <c r="LD16" s="152"/>
      <c r="LE16" s="152"/>
      <c r="LF16" s="152"/>
      <c r="LG16" s="152"/>
      <c r="LH16" s="152"/>
      <c r="LI16" s="152"/>
      <c r="LJ16" s="152"/>
      <c r="LK16" s="152"/>
      <c r="LL16" s="152"/>
      <c r="LM16" s="152"/>
      <c r="LN16" s="152"/>
      <c r="LO16" s="152"/>
      <c r="LP16" s="152"/>
      <c r="LQ16" s="152"/>
      <c r="LR16" s="152"/>
      <c r="LS16" s="152"/>
      <c r="LT16" s="152"/>
      <c r="LU16" s="152"/>
      <c r="LV16" s="152"/>
      <c r="LW16" s="152"/>
      <c r="LX16" s="152"/>
      <c r="LY16" s="152"/>
      <c r="LZ16" s="152"/>
      <c r="MA16" s="152"/>
      <c r="MB16" s="152"/>
      <c r="MC16" s="152"/>
      <c r="MD16" s="152"/>
      <c r="ME16" s="152"/>
      <c r="MF16" s="152"/>
      <c r="MG16" s="152"/>
      <c r="MH16" s="152"/>
      <c r="MI16" s="152"/>
      <c r="MJ16" s="152"/>
      <c r="MK16" s="152"/>
      <c r="ML16" s="152"/>
      <c r="MM16" s="152"/>
      <c r="MN16" s="152"/>
    </row>
    <row r="17" spans="1:352" s="153" customFormat="1" ht="13.5" thickBot="1" x14ac:dyDescent="0.25">
      <c r="A17" s="138">
        <v>8</v>
      </c>
      <c r="B17" s="138" t="s">
        <v>41</v>
      </c>
      <c r="C17" s="138" t="s">
        <v>182</v>
      </c>
      <c r="D17" s="138">
        <v>10</v>
      </c>
      <c r="E17" s="138">
        <v>1</v>
      </c>
      <c r="F17" s="138"/>
      <c r="G17" s="155" t="s">
        <v>42</v>
      </c>
      <c r="H17" s="139" t="s">
        <v>40</v>
      </c>
      <c r="I17" s="143"/>
      <c r="J17" s="142"/>
      <c r="K17" s="143"/>
      <c r="L17" s="142"/>
      <c r="M17" s="143">
        <v>2</v>
      </c>
      <c r="N17" s="142">
        <v>18576.66</v>
      </c>
      <c r="O17" s="143"/>
      <c r="P17" s="142"/>
      <c r="Q17" s="143"/>
      <c r="R17" s="142"/>
      <c r="S17" s="141">
        <v>2</v>
      </c>
      <c r="T17" s="142">
        <v>19511.560000000001</v>
      </c>
      <c r="U17" s="141"/>
      <c r="V17" s="142"/>
      <c r="W17" s="138"/>
      <c r="X17" s="144"/>
      <c r="Y17" s="138"/>
      <c r="Z17" s="142"/>
      <c r="AA17" s="138"/>
      <c r="AB17" s="142"/>
      <c r="AC17" s="138"/>
      <c r="AD17" s="142"/>
      <c r="AE17" s="143" t="s">
        <v>26</v>
      </c>
      <c r="AF17" s="138"/>
      <c r="AG17" s="138"/>
      <c r="AH17" s="138"/>
      <c r="AI17" s="138"/>
      <c r="AJ17" s="138"/>
      <c r="AK17" s="142"/>
      <c r="AL17" s="138"/>
      <c r="AM17" s="138"/>
      <c r="AN17" s="138"/>
      <c r="AO17" s="145"/>
      <c r="AP17" s="146"/>
      <c r="AQ17" s="145"/>
      <c r="AR17" s="138"/>
      <c r="AS17" s="142"/>
      <c r="AT17" s="139"/>
      <c r="AU17" s="139"/>
      <c r="AV17" s="143"/>
      <c r="AW17" s="143"/>
      <c r="AX17" s="143"/>
      <c r="AY17" s="143"/>
      <c r="AZ17" s="143"/>
      <c r="BA17" s="147"/>
      <c r="BB17" s="148"/>
      <c r="BC17" s="149"/>
      <c r="BD17" s="150"/>
      <c r="BE17" s="149"/>
      <c r="BF17" s="151"/>
      <c r="BG17" s="149"/>
      <c r="BH17" s="150"/>
      <c r="BI17" s="149"/>
      <c r="BJ17" s="150"/>
      <c r="BK17" s="149"/>
      <c r="BL17" s="150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2"/>
      <c r="DL17" s="152"/>
      <c r="DM17" s="152"/>
      <c r="DN17" s="152"/>
      <c r="DO17" s="152"/>
      <c r="DP17" s="152"/>
      <c r="DQ17" s="152"/>
      <c r="DR17" s="152"/>
      <c r="DS17" s="152"/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  <c r="FC17" s="152"/>
      <c r="FD17" s="152"/>
      <c r="FE17" s="152"/>
      <c r="FF17" s="152"/>
      <c r="FG17" s="152"/>
      <c r="FH17" s="152"/>
      <c r="FI17" s="152"/>
      <c r="FJ17" s="152"/>
      <c r="FK17" s="152"/>
      <c r="FL17" s="152"/>
      <c r="FM17" s="152"/>
      <c r="FN17" s="152"/>
      <c r="FO17" s="152"/>
      <c r="FP17" s="152"/>
      <c r="FQ17" s="152"/>
      <c r="FR17" s="152"/>
      <c r="FS17" s="152"/>
      <c r="FT17" s="152"/>
      <c r="FU17" s="152"/>
      <c r="FV17" s="152"/>
      <c r="FW17" s="152"/>
      <c r="FX17" s="152"/>
      <c r="FY17" s="152"/>
      <c r="FZ17" s="152"/>
      <c r="GA17" s="152"/>
      <c r="GB17" s="152"/>
      <c r="GC17" s="152"/>
      <c r="GD17" s="152"/>
      <c r="GE17" s="152"/>
      <c r="GF17" s="152"/>
      <c r="GG17" s="152"/>
      <c r="GH17" s="152"/>
      <c r="GI17" s="152"/>
      <c r="GJ17" s="152"/>
      <c r="GK17" s="152"/>
      <c r="GL17" s="152"/>
      <c r="GM17" s="152"/>
      <c r="GN17" s="152"/>
      <c r="GO17" s="152"/>
      <c r="GP17" s="152"/>
      <c r="GQ17" s="152"/>
      <c r="GR17" s="152"/>
      <c r="GS17" s="152"/>
      <c r="GT17" s="152"/>
      <c r="GU17" s="152"/>
      <c r="GV17" s="152"/>
      <c r="GW17" s="152"/>
      <c r="GX17" s="152"/>
      <c r="GY17" s="152"/>
      <c r="GZ17" s="152"/>
      <c r="HA17" s="152"/>
      <c r="HB17" s="152"/>
      <c r="HC17" s="152"/>
      <c r="HD17" s="152"/>
      <c r="HE17" s="152"/>
      <c r="HF17" s="152"/>
      <c r="HG17" s="152"/>
      <c r="HH17" s="152"/>
      <c r="HI17" s="152"/>
      <c r="HJ17" s="152"/>
      <c r="HK17" s="152"/>
      <c r="HL17" s="152"/>
      <c r="HM17" s="152"/>
      <c r="HN17" s="152"/>
      <c r="HO17" s="152"/>
      <c r="HP17" s="152"/>
      <c r="HQ17" s="152"/>
      <c r="HR17" s="152"/>
      <c r="HS17" s="152"/>
      <c r="HT17" s="152"/>
      <c r="HU17" s="152"/>
      <c r="HV17" s="152"/>
      <c r="HW17" s="152"/>
      <c r="HX17" s="152"/>
      <c r="HY17" s="152"/>
      <c r="HZ17" s="152"/>
      <c r="IA17" s="152"/>
      <c r="IB17" s="152"/>
      <c r="IC17" s="152"/>
      <c r="ID17" s="152"/>
      <c r="IE17" s="152"/>
      <c r="IF17" s="152"/>
      <c r="IG17" s="152"/>
      <c r="IH17" s="152"/>
      <c r="II17" s="152"/>
      <c r="IJ17" s="152"/>
      <c r="IK17" s="152"/>
      <c r="IL17" s="152"/>
      <c r="IM17" s="152"/>
      <c r="IN17" s="152"/>
      <c r="IO17" s="152"/>
      <c r="IP17" s="152"/>
      <c r="IQ17" s="152"/>
      <c r="IR17" s="152"/>
      <c r="IS17" s="152"/>
      <c r="IT17" s="152"/>
      <c r="IU17" s="152"/>
      <c r="IV17" s="152"/>
      <c r="IW17" s="152"/>
      <c r="IX17" s="152"/>
      <c r="IY17" s="152"/>
      <c r="IZ17" s="152"/>
      <c r="JA17" s="152"/>
      <c r="JB17" s="152"/>
      <c r="JC17" s="152"/>
      <c r="JD17" s="152"/>
      <c r="JE17" s="152"/>
      <c r="JF17" s="152"/>
      <c r="JG17" s="152"/>
      <c r="JH17" s="152"/>
      <c r="JI17" s="152"/>
      <c r="JJ17" s="152"/>
      <c r="JK17" s="152"/>
      <c r="JL17" s="152"/>
      <c r="JM17" s="152"/>
      <c r="JN17" s="152"/>
      <c r="JO17" s="152"/>
      <c r="JP17" s="152"/>
      <c r="JQ17" s="152"/>
      <c r="JR17" s="152"/>
      <c r="JS17" s="152"/>
      <c r="JT17" s="152"/>
      <c r="JU17" s="152"/>
      <c r="JV17" s="152"/>
      <c r="JW17" s="152"/>
      <c r="JX17" s="152"/>
      <c r="JY17" s="152"/>
      <c r="JZ17" s="152"/>
      <c r="KA17" s="152"/>
      <c r="KB17" s="152"/>
      <c r="KC17" s="152"/>
      <c r="KD17" s="152"/>
      <c r="KE17" s="152"/>
      <c r="KF17" s="152"/>
      <c r="KG17" s="152"/>
      <c r="KH17" s="152"/>
      <c r="KI17" s="152"/>
      <c r="KJ17" s="152"/>
      <c r="KK17" s="152"/>
      <c r="KL17" s="152"/>
      <c r="KM17" s="152"/>
      <c r="KN17" s="152"/>
      <c r="KO17" s="152"/>
      <c r="KP17" s="152"/>
      <c r="KQ17" s="152"/>
      <c r="KR17" s="152"/>
      <c r="KS17" s="152"/>
      <c r="KT17" s="152"/>
      <c r="KU17" s="152"/>
      <c r="KV17" s="152"/>
      <c r="KW17" s="152"/>
      <c r="KX17" s="152"/>
      <c r="KY17" s="152"/>
      <c r="KZ17" s="152"/>
      <c r="LA17" s="152"/>
      <c r="LB17" s="152"/>
      <c r="LC17" s="152"/>
      <c r="LD17" s="152"/>
      <c r="LE17" s="152"/>
      <c r="LF17" s="152"/>
      <c r="LG17" s="152"/>
      <c r="LH17" s="152"/>
      <c r="LI17" s="152"/>
      <c r="LJ17" s="152"/>
      <c r="LK17" s="152"/>
      <c r="LL17" s="152"/>
      <c r="LM17" s="152"/>
      <c r="LN17" s="152"/>
      <c r="LO17" s="152"/>
      <c r="LP17" s="152"/>
      <c r="LQ17" s="152"/>
      <c r="LR17" s="152"/>
      <c r="LS17" s="152"/>
      <c r="LT17" s="152"/>
      <c r="LU17" s="152"/>
      <c r="LV17" s="152"/>
      <c r="LW17" s="152"/>
      <c r="LX17" s="152"/>
      <c r="LY17" s="152"/>
      <c r="LZ17" s="152"/>
      <c r="MA17" s="152"/>
      <c r="MB17" s="152"/>
      <c r="MC17" s="152"/>
      <c r="MD17" s="152"/>
      <c r="ME17" s="152"/>
      <c r="MF17" s="152"/>
      <c r="MG17" s="152"/>
      <c r="MH17" s="152"/>
      <c r="MI17" s="152"/>
      <c r="MJ17" s="152"/>
      <c r="MK17" s="152"/>
      <c r="ML17" s="152"/>
      <c r="MM17" s="152"/>
      <c r="MN17" s="152"/>
    </row>
    <row r="18" spans="1:352" s="153" customFormat="1" ht="13.5" thickBot="1" x14ac:dyDescent="0.25">
      <c r="A18" s="137">
        <v>9</v>
      </c>
      <c r="B18" s="138" t="s">
        <v>43</v>
      </c>
      <c r="C18" s="159" t="s">
        <v>183</v>
      </c>
      <c r="D18" s="159">
        <v>20</v>
      </c>
      <c r="E18" s="159">
        <v>1</v>
      </c>
      <c r="F18" s="138"/>
      <c r="G18" s="140" t="s">
        <v>44</v>
      </c>
      <c r="H18" s="139" t="s">
        <v>38</v>
      </c>
      <c r="I18" s="141"/>
      <c r="J18" s="142"/>
      <c r="K18" s="143"/>
      <c r="L18" s="142"/>
      <c r="M18" s="143">
        <v>2</v>
      </c>
      <c r="N18" s="142">
        <v>48239.82</v>
      </c>
      <c r="O18" s="143"/>
      <c r="P18" s="142"/>
      <c r="Q18" s="143"/>
      <c r="R18" s="142"/>
      <c r="S18" s="141">
        <v>2</v>
      </c>
      <c r="T18" s="142">
        <v>42548.2</v>
      </c>
      <c r="U18" s="141"/>
      <c r="V18" s="142"/>
      <c r="W18" s="138"/>
      <c r="X18" s="144"/>
      <c r="Y18" s="138"/>
      <c r="Z18" s="142"/>
      <c r="AA18" s="138"/>
      <c r="AB18" s="142"/>
      <c r="AC18" s="138"/>
      <c r="AD18" s="142"/>
      <c r="AE18" s="143" t="s">
        <v>26</v>
      </c>
      <c r="AF18" s="138"/>
      <c r="AG18" s="138"/>
      <c r="AH18" s="138"/>
      <c r="AI18" s="138"/>
      <c r="AJ18" s="138"/>
      <c r="AK18" s="142"/>
      <c r="AL18" s="138"/>
      <c r="AM18" s="138"/>
      <c r="AN18" s="138"/>
      <c r="AO18" s="145"/>
      <c r="AP18" s="146"/>
      <c r="AQ18" s="145"/>
      <c r="AR18" s="138"/>
      <c r="AS18" s="142"/>
      <c r="AT18" s="139"/>
      <c r="AU18" s="139"/>
      <c r="AV18" s="143"/>
      <c r="AW18" s="143"/>
      <c r="AX18" s="143"/>
      <c r="AY18" s="143"/>
      <c r="AZ18" s="143"/>
      <c r="BA18" s="147"/>
      <c r="BB18" s="148"/>
      <c r="BC18" s="149"/>
      <c r="BD18" s="150"/>
      <c r="BE18" s="149"/>
      <c r="BF18" s="151"/>
      <c r="BG18" s="149"/>
      <c r="BH18" s="150"/>
      <c r="BI18" s="149"/>
      <c r="BJ18" s="150"/>
      <c r="BK18" s="149"/>
      <c r="BL18" s="150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2"/>
      <c r="CY18" s="152"/>
      <c r="CZ18" s="152"/>
      <c r="DA18" s="152"/>
      <c r="DB18" s="152"/>
      <c r="DC18" s="152"/>
      <c r="DD18" s="152"/>
      <c r="DE18" s="152"/>
      <c r="DF18" s="152"/>
      <c r="DG18" s="152"/>
      <c r="DH18" s="152"/>
      <c r="DI18" s="152"/>
      <c r="DJ18" s="152"/>
      <c r="DK18" s="152"/>
      <c r="DL18" s="152"/>
      <c r="DM18" s="152"/>
      <c r="DN18" s="152"/>
      <c r="DO18" s="152"/>
      <c r="DP18" s="152"/>
      <c r="DQ18" s="152"/>
      <c r="DR18" s="15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  <c r="FC18" s="152"/>
      <c r="FD18" s="152"/>
      <c r="FE18" s="152"/>
      <c r="FF18" s="152"/>
      <c r="FG18" s="152"/>
      <c r="FH18" s="152"/>
      <c r="FI18" s="152"/>
      <c r="FJ18" s="152"/>
      <c r="FK18" s="152"/>
      <c r="FL18" s="152"/>
      <c r="FM18" s="152"/>
      <c r="FN18" s="152"/>
      <c r="FO18" s="152"/>
      <c r="FP18" s="152"/>
      <c r="FQ18" s="152"/>
      <c r="FR18" s="152"/>
      <c r="FS18" s="152"/>
      <c r="FT18" s="152"/>
      <c r="FU18" s="152"/>
      <c r="FV18" s="152"/>
      <c r="FW18" s="152"/>
      <c r="FX18" s="152"/>
      <c r="FY18" s="152"/>
      <c r="FZ18" s="152"/>
      <c r="GA18" s="152"/>
      <c r="GB18" s="152"/>
      <c r="GC18" s="152"/>
      <c r="GD18" s="152"/>
      <c r="GE18" s="152"/>
      <c r="GF18" s="152"/>
      <c r="GG18" s="152"/>
      <c r="GH18" s="152"/>
      <c r="GI18" s="152"/>
      <c r="GJ18" s="152"/>
      <c r="GK18" s="152"/>
      <c r="GL18" s="152"/>
      <c r="GM18" s="152"/>
      <c r="GN18" s="152"/>
      <c r="GO18" s="152"/>
      <c r="GP18" s="152"/>
      <c r="GQ18" s="152"/>
      <c r="GR18" s="152"/>
      <c r="GS18" s="152"/>
      <c r="GT18" s="152"/>
      <c r="GU18" s="152"/>
      <c r="GV18" s="152"/>
      <c r="GW18" s="152"/>
      <c r="GX18" s="152"/>
      <c r="GY18" s="152"/>
      <c r="GZ18" s="152"/>
      <c r="HA18" s="152"/>
      <c r="HB18" s="152"/>
      <c r="HC18" s="152"/>
      <c r="HD18" s="152"/>
      <c r="HE18" s="152"/>
      <c r="HF18" s="152"/>
      <c r="HG18" s="152"/>
      <c r="HH18" s="152"/>
      <c r="HI18" s="152"/>
      <c r="HJ18" s="152"/>
      <c r="HK18" s="152"/>
      <c r="HL18" s="152"/>
      <c r="HM18" s="152"/>
      <c r="HN18" s="152"/>
      <c r="HO18" s="152"/>
      <c r="HP18" s="152"/>
      <c r="HQ18" s="152"/>
      <c r="HR18" s="152"/>
      <c r="HS18" s="152"/>
      <c r="HT18" s="152"/>
      <c r="HU18" s="152"/>
      <c r="HV18" s="152"/>
      <c r="HW18" s="152"/>
      <c r="HX18" s="152"/>
      <c r="HY18" s="152"/>
      <c r="HZ18" s="152"/>
      <c r="IA18" s="152"/>
      <c r="IB18" s="152"/>
      <c r="IC18" s="152"/>
      <c r="ID18" s="152"/>
      <c r="IE18" s="152"/>
      <c r="IF18" s="152"/>
      <c r="IG18" s="152"/>
      <c r="IH18" s="152"/>
      <c r="II18" s="152"/>
      <c r="IJ18" s="152"/>
      <c r="IK18" s="152"/>
      <c r="IL18" s="152"/>
      <c r="IM18" s="152"/>
      <c r="IN18" s="152"/>
      <c r="IO18" s="152"/>
      <c r="IP18" s="152"/>
      <c r="IQ18" s="152"/>
      <c r="IR18" s="152"/>
      <c r="IS18" s="152"/>
      <c r="IT18" s="152"/>
      <c r="IU18" s="152"/>
      <c r="IV18" s="152"/>
      <c r="IW18" s="152"/>
      <c r="IX18" s="152"/>
      <c r="IY18" s="152"/>
      <c r="IZ18" s="152"/>
      <c r="JA18" s="152"/>
      <c r="JB18" s="152"/>
      <c r="JC18" s="152"/>
      <c r="JD18" s="152"/>
      <c r="JE18" s="152"/>
      <c r="JF18" s="152"/>
      <c r="JG18" s="152"/>
      <c r="JH18" s="152"/>
      <c r="JI18" s="152"/>
      <c r="JJ18" s="152"/>
      <c r="JK18" s="152"/>
      <c r="JL18" s="152"/>
      <c r="JM18" s="152"/>
      <c r="JN18" s="152"/>
      <c r="JO18" s="152"/>
      <c r="JP18" s="152"/>
      <c r="JQ18" s="152"/>
      <c r="JR18" s="152"/>
      <c r="JS18" s="152"/>
      <c r="JT18" s="152"/>
      <c r="JU18" s="152"/>
      <c r="JV18" s="152"/>
      <c r="JW18" s="152"/>
      <c r="JX18" s="152"/>
      <c r="JY18" s="152"/>
      <c r="JZ18" s="152"/>
      <c r="KA18" s="152"/>
      <c r="KB18" s="152"/>
      <c r="KC18" s="152"/>
      <c r="KD18" s="152"/>
      <c r="KE18" s="152"/>
      <c r="KF18" s="152"/>
      <c r="KG18" s="152"/>
      <c r="KH18" s="152"/>
      <c r="KI18" s="152"/>
      <c r="KJ18" s="152"/>
      <c r="KK18" s="152"/>
      <c r="KL18" s="152"/>
      <c r="KM18" s="152"/>
      <c r="KN18" s="152"/>
      <c r="KO18" s="152"/>
      <c r="KP18" s="152"/>
      <c r="KQ18" s="152"/>
      <c r="KR18" s="152"/>
      <c r="KS18" s="152"/>
      <c r="KT18" s="152"/>
      <c r="KU18" s="152"/>
      <c r="KV18" s="152"/>
      <c r="KW18" s="152"/>
      <c r="KX18" s="152"/>
      <c r="KY18" s="152"/>
      <c r="KZ18" s="152"/>
      <c r="LA18" s="152"/>
      <c r="LB18" s="152"/>
      <c r="LC18" s="152"/>
      <c r="LD18" s="152"/>
      <c r="LE18" s="152"/>
      <c r="LF18" s="152"/>
      <c r="LG18" s="152"/>
      <c r="LH18" s="152"/>
      <c r="LI18" s="152"/>
      <c r="LJ18" s="152"/>
      <c r="LK18" s="152"/>
      <c r="LL18" s="152"/>
      <c r="LM18" s="152"/>
      <c r="LN18" s="152"/>
      <c r="LO18" s="152"/>
      <c r="LP18" s="152"/>
      <c r="LQ18" s="152"/>
      <c r="LR18" s="152"/>
      <c r="LS18" s="152"/>
      <c r="LT18" s="152"/>
      <c r="LU18" s="152"/>
      <c r="LV18" s="152"/>
      <c r="LW18" s="152"/>
      <c r="LX18" s="152"/>
      <c r="LY18" s="152"/>
      <c r="LZ18" s="152"/>
      <c r="MA18" s="152"/>
      <c r="MB18" s="152"/>
      <c r="MC18" s="152"/>
      <c r="MD18" s="152"/>
      <c r="ME18" s="152"/>
      <c r="MF18" s="152"/>
      <c r="MG18" s="152"/>
      <c r="MH18" s="152"/>
      <c r="MI18" s="152"/>
      <c r="MJ18" s="152"/>
      <c r="MK18" s="152"/>
      <c r="ML18" s="152"/>
      <c r="MM18" s="152"/>
      <c r="MN18" s="152"/>
    </row>
    <row r="19" spans="1:352" s="105" customFormat="1" x14ac:dyDescent="0.2">
      <c r="A19" s="89">
        <v>10</v>
      </c>
      <c r="B19" s="90" t="s">
        <v>45</v>
      </c>
      <c r="C19" s="90" t="s">
        <v>184</v>
      </c>
      <c r="D19" s="90">
        <v>8</v>
      </c>
      <c r="E19" s="90">
        <v>1</v>
      </c>
      <c r="F19" s="90"/>
      <c r="G19" s="136" t="s">
        <v>46</v>
      </c>
      <c r="H19" s="91" t="s">
        <v>33</v>
      </c>
      <c r="I19" s="93">
        <v>1</v>
      </c>
      <c r="J19" s="94">
        <v>1146</v>
      </c>
      <c r="K19" s="95">
        <v>1</v>
      </c>
      <c r="L19" s="94">
        <v>7238</v>
      </c>
      <c r="M19" s="95"/>
      <c r="N19" s="94"/>
      <c r="O19" s="95"/>
      <c r="P19" s="94"/>
      <c r="Q19" s="95"/>
      <c r="R19" s="94"/>
      <c r="S19" s="93">
        <v>1</v>
      </c>
      <c r="T19" s="94">
        <v>2631.31</v>
      </c>
      <c r="U19" s="93"/>
      <c r="V19" s="94"/>
      <c r="W19" s="90"/>
      <c r="X19" s="96"/>
      <c r="Y19" s="90"/>
      <c r="Z19" s="94"/>
      <c r="AA19" s="90"/>
      <c r="AB19" s="94"/>
      <c r="AC19" s="90"/>
      <c r="AD19" s="90"/>
      <c r="AE19" s="95" t="s">
        <v>26</v>
      </c>
      <c r="AF19" s="90"/>
      <c r="AG19" s="90"/>
      <c r="AH19" s="90"/>
      <c r="AI19" s="90"/>
      <c r="AJ19" s="90"/>
      <c r="AK19" s="94"/>
      <c r="AL19" s="90"/>
      <c r="AM19" s="90"/>
      <c r="AN19" s="90"/>
      <c r="AO19" s="97"/>
      <c r="AP19" s="98"/>
      <c r="AQ19" s="97"/>
      <c r="AR19" s="90"/>
      <c r="AS19" s="94"/>
      <c r="AT19" s="91"/>
      <c r="AU19" s="91"/>
      <c r="AV19" s="95"/>
      <c r="AW19" s="95"/>
      <c r="AX19" s="95"/>
      <c r="AY19" s="95"/>
      <c r="AZ19" s="95"/>
      <c r="BA19" s="99"/>
      <c r="BB19" s="100"/>
      <c r="BC19" s="101"/>
      <c r="BD19" s="102"/>
      <c r="BE19" s="101"/>
      <c r="BF19" s="103"/>
      <c r="BG19" s="101"/>
      <c r="BH19" s="102"/>
      <c r="BI19" s="101"/>
      <c r="BJ19" s="102"/>
      <c r="BK19" s="101"/>
      <c r="BL19" s="101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4"/>
      <c r="IP19" s="104"/>
      <c r="IQ19" s="104"/>
      <c r="IR19" s="104"/>
      <c r="IS19" s="104"/>
      <c r="IT19" s="104"/>
      <c r="IU19" s="104"/>
      <c r="IV19" s="104"/>
      <c r="IW19" s="104"/>
      <c r="IX19" s="104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</row>
    <row r="20" spans="1:352" s="105" customFormat="1" x14ac:dyDescent="0.2">
      <c r="A20" s="90">
        <v>11</v>
      </c>
      <c r="B20" s="90" t="s">
        <v>47</v>
      </c>
      <c r="C20" s="90" t="s">
        <v>185</v>
      </c>
      <c r="D20" s="90">
        <v>21</v>
      </c>
      <c r="E20" s="90"/>
      <c r="F20" s="90">
        <v>1</v>
      </c>
      <c r="G20" s="92" t="s">
        <v>48</v>
      </c>
      <c r="H20" s="91" t="s">
        <v>29</v>
      </c>
      <c r="I20" s="93">
        <v>3</v>
      </c>
      <c r="J20" s="94">
        <v>26430</v>
      </c>
      <c r="K20" s="95"/>
      <c r="L20" s="94"/>
      <c r="M20" s="95">
        <v>2</v>
      </c>
      <c r="N20" s="94">
        <v>18000</v>
      </c>
      <c r="O20" s="95"/>
      <c r="P20" s="94"/>
      <c r="Q20" s="95"/>
      <c r="R20" s="94"/>
      <c r="S20" s="93">
        <v>2</v>
      </c>
      <c r="T20" s="94">
        <v>18000</v>
      </c>
      <c r="U20" s="93"/>
      <c r="V20" s="94"/>
      <c r="W20" s="90"/>
      <c r="X20" s="96"/>
      <c r="Y20" s="90"/>
      <c r="Z20" s="94"/>
      <c r="AA20" s="90"/>
      <c r="AB20" s="94"/>
      <c r="AC20" s="90"/>
      <c r="AD20" s="90"/>
      <c r="AE20" s="95" t="s">
        <v>26</v>
      </c>
      <c r="AF20" s="90"/>
      <c r="AG20" s="90"/>
      <c r="AH20" s="90"/>
      <c r="AI20" s="90"/>
      <c r="AJ20" s="90"/>
      <c r="AK20" s="94"/>
      <c r="AL20" s="90"/>
      <c r="AM20" s="90"/>
      <c r="AN20" s="90"/>
      <c r="AO20" s="97"/>
      <c r="AP20" s="98"/>
      <c r="AQ20" s="97"/>
      <c r="AR20" s="90">
        <v>6</v>
      </c>
      <c r="AS20" s="94">
        <v>1291.8599999999999</v>
      </c>
      <c r="AT20" s="91"/>
      <c r="AU20" s="91"/>
      <c r="AV20" s="95"/>
      <c r="AW20" s="95"/>
      <c r="AX20" s="95"/>
      <c r="AY20" s="95"/>
      <c r="AZ20" s="95"/>
      <c r="BA20" s="99"/>
      <c r="BB20" s="100"/>
      <c r="BC20" s="101"/>
      <c r="BD20" s="102"/>
      <c r="BE20" s="101"/>
      <c r="BF20" s="103"/>
      <c r="BG20" s="101"/>
      <c r="BH20" s="102"/>
      <c r="BI20" s="101"/>
      <c r="BJ20" s="102"/>
      <c r="BK20" s="101"/>
      <c r="BL20" s="101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4"/>
      <c r="IP20" s="104"/>
      <c r="IQ20" s="104"/>
      <c r="IR20" s="104"/>
      <c r="IS20" s="104"/>
      <c r="IT20" s="104"/>
      <c r="IU20" s="104"/>
      <c r="IV20" s="104"/>
      <c r="IW20" s="104"/>
      <c r="IX20" s="104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</row>
    <row r="21" spans="1:352" s="153" customFormat="1" ht="12.95" customHeight="1" thickBot="1" x14ac:dyDescent="0.25">
      <c r="A21" s="138">
        <v>12</v>
      </c>
      <c r="B21" s="138" t="s">
        <v>49</v>
      </c>
      <c r="C21" s="138" t="s">
        <v>186</v>
      </c>
      <c r="D21" s="138">
        <v>10</v>
      </c>
      <c r="E21" s="138"/>
      <c r="F21" s="138">
        <v>1</v>
      </c>
      <c r="G21" s="140" t="s">
        <v>44</v>
      </c>
      <c r="H21" s="139" t="s">
        <v>33</v>
      </c>
      <c r="I21" s="141"/>
      <c r="J21" s="142"/>
      <c r="K21" s="143"/>
      <c r="L21" s="142"/>
      <c r="M21" s="143">
        <v>2</v>
      </c>
      <c r="N21" s="142">
        <v>15228.15</v>
      </c>
      <c r="O21" s="143"/>
      <c r="P21" s="142"/>
      <c r="Q21" s="143"/>
      <c r="R21" s="142"/>
      <c r="S21" s="141">
        <v>2</v>
      </c>
      <c r="T21" s="142">
        <v>7952</v>
      </c>
      <c r="U21" s="141"/>
      <c r="V21" s="142"/>
      <c r="W21" s="138"/>
      <c r="X21" s="144"/>
      <c r="Y21" s="138"/>
      <c r="Z21" s="142"/>
      <c r="AA21" s="138"/>
      <c r="AB21" s="142"/>
      <c r="AC21" s="138"/>
      <c r="AD21" s="138"/>
      <c r="AE21" s="160" t="s">
        <v>26</v>
      </c>
      <c r="AF21" s="161"/>
      <c r="AG21" s="138"/>
      <c r="AH21" s="161"/>
      <c r="AI21" s="138"/>
      <c r="AJ21" s="161"/>
      <c r="AK21" s="162"/>
      <c r="AL21" s="161"/>
      <c r="AM21" s="138"/>
      <c r="AN21" s="138"/>
      <c r="AO21" s="163"/>
      <c r="AP21" s="164"/>
      <c r="AQ21" s="163"/>
      <c r="AR21" s="138"/>
      <c r="AS21" s="142"/>
      <c r="AT21" s="139"/>
      <c r="AU21" s="139"/>
      <c r="AV21" s="160"/>
      <c r="AW21" s="160"/>
      <c r="AX21" s="160"/>
      <c r="AY21" s="160"/>
      <c r="AZ21" s="160"/>
      <c r="BA21" s="165"/>
      <c r="BB21" s="148"/>
      <c r="BC21" s="149"/>
      <c r="BD21" s="150"/>
      <c r="BE21" s="149"/>
      <c r="BF21" s="151"/>
      <c r="BG21" s="149"/>
      <c r="BH21" s="150"/>
      <c r="BI21" s="149"/>
      <c r="BJ21" s="150"/>
      <c r="BK21" s="149"/>
      <c r="BL21" s="149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2"/>
      <c r="FM21" s="152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2"/>
      <c r="GW21" s="152"/>
      <c r="GX21" s="152"/>
      <c r="GY21" s="152"/>
      <c r="GZ21" s="152"/>
      <c r="HA21" s="152"/>
      <c r="HB21" s="152"/>
      <c r="HC21" s="152"/>
      <c r="HD21" s="152"/>
      <c r="HE21" s="152"/>
      <c r="HF21" s="152"/>
      <c r="HG21" s="152"/>
      <c r="HH21" s="152"/>
      <c r="HI21" s="152"/>
      <c r="HJ21" s="152"/>
      <c r="HK21" s="152"/>
      <c r="HL21" s="152"/>
      <c r="HM21" s="152"/>
      <c r="HN21" s="152"/>
      <c r="HO21" s="152"/>
      <c r="HP21" s="152"/>
      <c r="HQ21" s="152"/>
      <c r="HR21" s="152"/>
      <c r="HS21" s="152"/>
      <c r="HT21" s="152"/>
      <c r="HU21" s="152"/>
      <c r="HV21" s="152"/>
      <c r="HW21" s="152"/>
      <c r="HX21" s="152"/>
      <c r="HY21" s="152"/>
      <c r="HZ21" s="152"/>
      <c r="IA21" s="152"/>
      <c r="IB21" s="152"/>
      <c r="IC21" s="152"/>
      <c r="ID21" s="152"/>
      <c r="IE21" s="152"/>
      <c r="IF21" s="152"/>
      <c r="IG21" s="152"/>
      <c r="IH21" s="152"/>
      <c r="II21" s="152"/>
      <c r="IJ21" s="152"/>
      <c r="IK21" s="152"/>
      <c r="IL21" s="152"/>
      <c r="IM21" s="152"/>
      <c r="IN21" s="152"/>
      <c r="IO21" s="152"/>
      <c r="IP21" s="152"/>
      <c r="IQ21" s="152"/>
      <c r="IR21" s="152"/>
      <c r="IS21" s="152"/>
      <c r="IT21" s="152"/>
      <c r="IU21" s="152"/>
      <c r="IV21" s="152"/>
      <c r="IW21" s="152"/>
      <c r="IX21" s="152"/>
      <c r="IY21" s="152"/>
      <c r="IZ21" s="152"/>
      <c r="JA21" s="152"/>
      <c r="JB21" s="152"/>
      <c r="JC21" s="152"/>
      <c r="JD21" s="152"/>
      <c r="JE21" s="152"/>
      <c r="JF21" s="152"/>
      <c r="JG21" s="152"/>
      <c r="JH21" s="152"/>
      <c r="JI21" s="152"/>
      <c r="JJ21" s="152"/>
      <c r="JK21" s="152"/>
      <c r="JL21" s="152"/>
      <c r="JM21" s="152"/>
      <c r="JN21" s="152"/>
      <c r="JO21" s="152"/>
      <c r="JP21" s="152"/>
      <c r="JQ21" s="152"/>
      <c r="JR21" s="152"/>
      <c r="JS21" s="152"/>
      <c r="JT21" s="152"/>
      <c r="JU21" s="152"/>
      <c r="JV21" s="152"/>
      <c r="JW21" s="152"/>
      <c r="JX21" s="152"/>
      <c r="JY21" s="152"/>
      <c r="JZ21" s="152"/>
      <c r="KA21" s="152"/>
      <c r="KB21" s="152"/>
      <c r="KC21" s="152"/>
      <c r="KD21" s="152"/>
      <c r="KE21" s="152"/>
      <c r="KF21" s="152"/>
      <c r="KG21" s="152"/>
      <c r="KH21" s="152"/>
      <c r="KI21" s="152"/>
      <c r="KJ21" s="152"/>
      <c r="KK21" s="152"/>
      <c r="KL21" s="152"/>
      <c r="KM21" s="152"/>
      <c r="KN21" s="152"/>
      <c r="KO21" s="152"/>
      <c r="KP21" s="152"/>
      <c r="KQ21" s="152"/>
      <c r="KR21" s="152"/>
      <c r="KS21" s="152"/>
      <c r="KT21" s="152"/>
      <c r="KU21" s="152"/>
      <c r="KV21" s="152"/>
      <c r="KW21" s="152"/>
      <c r="KX21" s="152"/>
      <c r="KY21" s="152"/>
      <c r="KZ21" s="152"/>
      <c r="LA21" s="152"/>
      <c r="LB21" s="152"/>
      <c r="LC21" s="152"/>
      <c r="LD21" s="152"/>
      <c r="LE21" s="152"/>
      <c r="LF21" s="152"/>
      <c r="LG21" s="152"/>
      <c r="LH21" s="152"/>
      <c r="LI21" s="152"/>
      <c r="LJ21" s="152"/>
      <c r="LK21" s="152"/>
      <c r="LL21" s="152"/>
      <c r="LM21" s="152"/>
      <c r="LN21" s="152"/>
      <c r="LO21" s="152"/>
      <c r="LP21" s="152"/>
      <c r="LQ21" s="152"/>
      <c r="LR21" s="152"/>
      <c r="LS21" s="152"/>
      <c r="LT21" s="152"/>
      <c r="LU21" s="152"/>
      <c r="LV21" s="152"/>
      <c r="LW21" s="152"/>
      <c r="LX21" s="152"/>
      <c r="LY21" s="152"/>
      <c r="LZ21" s="152"/>
      <c r="MA21" s="152"/>
      <c r="MB21" s="152"/>
      <c r="MC21" s="152"/>
      <c r="MD21" s="152"/>
      <c r="ME21" s="152"/>
      <c r="MF21" s="152"/>
      <c r="MG21" s="152"/>
      <c r="MH21" s="152"/>
      <c r="MI21" s="152"/>
      <c r="MJ21" s="152"/>
      <c r="MK21" s="152"/>
      <c r="ML21" s="152"/>
      <c r="MM21" s="152"/>
      <c r="MN21" s="152"/>
    </row>
    <row r="22" spans="1:352" s="153" customFormat="1" ht="12.95" customHeight="1" thickBot="1" x14ac:dyDescent="0.25">
      <c r="A22" s="137">
        <v>13</v>
      </c>
      <c r="B22" s="161" t="s">
        <v>50</v>
      </c>
      <c r="C22" s="161" t="s">
        <v>187</v>
      </c>
      <c r="D22" s="161">
        <v>5</v>
      </c>
      <c r="E22" s="161"/>
      <c r="F22" s="161">
        <v>1</v>
      </c>
      <c r="G22" s="167" t="s">
        <v>44</v>
      </c>
      <c r="H22" s="166" t="s">
        <v>29</v>
      </c>
      <c r="I22" s="168"/>
      <c r="J22" s="142"/>
      <c r="K22" s="160"/>
      <c r="L22" s="162"/>
      <c r="M22" s="160">
        <v>2</v>
      </c>
      <c r="N22" s="162">
        <v>10201.200000000001</v>
      </c>
      <c r="O22" s="160"/>
      <c r="P22" s="162"/>
      <c r="Q22" s="160">
        <v>1</v>
      </c>
      <c r="R22" s="162">
        <v>3420</v>
      </c>
      <c r="S22" s="168">
        <v>2</v>
      </c>
      <c r="T22" s="162">
        <v>12486.92</v>
      </c>
      <c r="U22" s="168"/>
      <c r="V22" s="162"/>
      <c r="W22" s="161"/>
      <c r="X22" s="169"/>
      <c r="Y22" s="161"/>
      <c r="Z22" s="162"/>
      <c r="AA22" s="161"/>
      <c r="AB22" s="162"/>
      <c r="AC22" s="161"/>
      <c r="AD22" s="161"/>
      <c r="AE22" s="160" t="s">
        <v>30</v>
      </c>
      <c r="AF22" s="161"/>
      <c r="AG22" s="138"/>
      <c r="AH22" s="161"/>
      <c r="AI22" s="138"/>
      <c r="AJ22" s="161"/>
      <c r="AK22" s="162"/>
      <c r="AL22" s="161"/>
      <c r="AM22" s="138"/>
      <c r="AN22" s="138"/>
      <c r="AO22" s="163"/>
      <c r="AP22" s="164"/>
      <c r="AQ22" s="163"/>
      <c r="AR22" s="138"/>
      <c r="AS22" s="142"/>
      <c r="AT22" s="139"/>
      <c r="AU22" s="139"/>
      <c r="AV22" s="160"/>
      <c r="AW22" s="160"/>
      <c r="AX22" s="160"/>
      <c r="AY22" s="160"/>
      <c r="AZ22" s="160"/>
      <c r="BA22" s="165"/>
      <c r="BB22" s="148"/>
      <c r="BC22" s="149"/>
      <c r="BD22" s="150"/>
      <c r="BE22" s="149"/>
      <c r="BF22" s="151"/>
      <c r="BG22" s="149"/>
      <c r="BH22" s="150"/>
      <c r="BI22" s="149"/>
      <c r="BJ22" s="150"/>
      <c r="BK22" s="149"/>
      <c r="BL22" s="149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2"/>
      <c r="CZ22" s="152"/>
      <c r="DA22" s="152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  <c r="DQ22" s="152"/>
      <c r="DR22" s="15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  <c r="FC22" s="152"/>
      <c r="FD22" s="152"/>
      <c r="FE22" s="152"/>
      <c r="FF22" s="152"/>
      <c r="FG22" s="152"/>
      <c r="FH22" s="152"/>
      <c r="FI22" s="152"/>
      <c r="FJ22" s="152"/>
      <c r="FK22" s="152"/>
      <c r="FL22" s="152"/>
      <c r="FM22" s="152"/>
      <c r="FN22" s="152"/>
      <c r="FO22" s="152"/>
      <c r="FP22" s="152"/>
      <c r="FQ22" s="152"/>
      <c r="FR22" s="152"/>
      <c r="FS22" s="152"/>
      <c r="FT22" s="152"/>
      <c r="FU22" s="152"/>
      <c r="FV22" s="152"/>
      <c r="FW22" s="152"/>
      <c r="FX22" s="152"/>
      <c r="FY22" s="152"/>
      <c r="FZ22" s="152"/>
      <c r="GA22" s="152"/>
      <c r="GB22" s="152"/>
      <c r="GC22" s="152"/>
      <c r="GD22" s="152"/>
      <c r="GE22" s="152"/>
      <c r="GF22" s="152"/>
      <c r="GG22" s="152"/>
      <c r="GH22" s="152"/>
      <c r="GI22" s="152"/>
      <c r="GJ22" s="152"/>
      <c r="GK22" s="152"/>
      <c r="GL22" s="152"/>
      <c r="GM22" s="152"/>
      <c r="GN22" s="152"/>
      <c r="GO22" s="152"/>
      <c r="GP22" s="152"/>
      <c r="GQ22" s="152"/>
      <c r="GR22" s="152"/>
      <c r="GS22" s="152"/>
      <c r="GT22" s="152"/>
      <c r="GU22" s="152"/>
      <c r="GV22" s="152"/>
      <c r="GW22" s="152"/>
      <c r="GX22" s="152"/>
      <c r="GY22" s="152"/>
      <c r="GZ22" s="152"/>
      <c r="HA22" s="152"/>
      <c r="HB22" s="152"/>
      <c r="HC22" s="152"/>
      <c r="HD22" s="152"/>
      <c r="HE22" s="152"/>
      <c r="HF22" s="152"/>
      <c r="HG22" s="152"/>
      <c r="HH22" s="152"/>
      <c r="HI22" s="152"/>
      <c r="HJ22" s="152"/>
      <c r="HK22" s="152"/>
      <c r="HL22" s="152"/>
      <c r="HM22" s="152"/>
      <c r="HN22" s="152"/>
      <c r="HO22" s="152"/>
      <c r="HP22" s="152"/>
      <c r="HQ22" s="152"/>
      <c r="HR22" s="152"/>
      <c r="HS22" s="152"/>
      <c r="HT22" s="152"/>
      <c r="HU22" s="152"/>
      <c r="HV22" s="152"/>
      <c r="HW22" s="152"/>
      <c r="HX22" s="152"/>
      <c r="HY22" s="152"/>
      <c r="HZ22" s="152"/>
      <c r="IA22" s="152"/>
      <c r="IB22" s="152"/>
      <c r="IC22" s="152"/>
      <c r="ID22" s="152"/>
      <c r="IE22" s="152"/>
      <c r="IF22" s="152"/>
      <c r="IG22" s="152"/>
      <c r="IH22" s="152"/>
      <c r="II22" s="152"/>
      <c r="IJ22" s="152"/>
      <c r="IK22" s="152"/>
      <c r="IL22" s="152"/>
      <c r="IM22" s="152"/>
      <c r="IN22" s="152"/>
      <c r="IO22" s="152"/>
      <c r="IP22" s="152"/>
      <c r="IQ22" s="152"/>
      <c r="IR22" s="152"/>
      <c r="IS22" s="152"/>
      <c r="IT22" s="152"/>
      <c r="IU22" s="152"/>
      <c r="IV22" s="152"/>
      <c r="IW22" s="152"/>
      <c r="IX22" s="152"/>
      <c r="IY22" s="152"/>
      <c r="IZ22" s="152"/>
      <c r="JA22" s="152"/>
      <c r="JB22" s="152"/>
      <c r="JC22" s="152"/>
      <c r="JD22" s="152"/>
      <c r="JE22" s="152"/>
      <c r="JF22" s="152"/>
      <c r="JG22" s="152"/>
      <c r="JH22" s="152"/>
      <c r="JI22" s="152"/>
      <c r="JJ22" s="152"/>
      <c r="JK22" s="152"/>
      <c r="JL22" s="152"/>
      <c r="JM22" s="152"/>
      <c r="JN22" s="152"/>
      <c r="JO22" s="152"/>
      <c r="JP22" s="152"/>
      <c r="JQ22" s="152"/>
      <c r="JR22" s="152"/>
      <c r="JS22" s="152"/>
      <c r="JT22" s="152"/>
      <c r="JU22" s="152"/>
      <c r="JV22" s="152"/>
      <c r="JW22" s="152"/>
      <c r="JX22" s="152"/>
      <c r="JY22" s="152"/>
      <c r="JZ22" s="152"/>
      <c r="KA22" s="152"/>
      <c r="KB22" s="152"/>
      <c r="KC22" s="152"/>
      <c r="KD22" s="152"/>
      <c r="KE22" s="152"/>
      <c r="KF22" s="152"/>
      <c r="KG22" s="152"/>
      <c r="KH22" s="152"/>
      <c r="KI22" s="152"/>
      <c r="KJ22" s="152"/>
      <c r="KK22" s="152"/>
      <c r="KL22" s="152"/>
      <c r="KM22" s="152"/>
      <c r="KN22" s="152"/>
      <c r="KO22" s="152"/>
      <c r="KP22" s="152"/>
      <c r="KQ22" s="152"/>
      <c r="KR22" s="152"/>
      <c r="KS22" s="152"/>
      <c r="KT22" s="152"/>
      <c r="KU22" s="152"/>
      <c r="KV22" s="152"/>
      <c r="KW22" s="152"/>
      <c r="KX22" s="152"/>
      <c r="KY22" s="152"/>
      <c r="KZ22" s="152"/>
      <c r="LA22" s="152"/>
      <c r="LB22" s="152"/>
      <c r="LC22" s="152"/>
      <c r="LD22" s="152"/>
      <c r="LE22" s="152"/>
      <c r="LF22" s="152"/>
      <c r="LG22" s="152"/>
      <c r="LH22" s="152"/>
      <c r="LI22" s="152"/>
      <c r="LJ22" s="152"/>
      <c r="LK22" s="152"/>
      <c r="LL22" s="152"/>
      <c r="LM22" s="152"/>
      <c r="LN22" s="152"/>
      <c r="LO22" s="152"/>
      <c r="LP22" s="152"/>
      <c r="LQ22" s="152"/>
      <c r="LR22" s="152"/>
      <c r="LS22" s="152"/>
      <c r="LT22" s="152"/>
      <c r="LU22" s="152"/>
      <c r="LV22" s="152"/>
      <c r="LW22" s="152"/>
      <c r="LX22" s="152"/>
      <c r="LY22" s="152"/>
      <c r="LZ22" s="152"/>
      <c r="MA22" s="152"/>
      <c r="MB22" s="152"/>
      <c r="MC22" s="152"/>
      <c r="MD22" s="152"/>
      <c r="ME22" s="152"/>
      <c r="MF22" s="152"/>
      <c r="MG22" s="152"/>
      <c r="MH22" s="152"/>
      <c r="MI22" s="152"/>
      <c r="MJ22" s="152"/>
      <c r="MK22" s="152"/>
      <c r="ML22" s="152"/>
      <c r="MM22" s="152"/>
      <c r="MN22" s="152"/>
    </row>
    <row r="23" spans="1:352" s="110" customFormat="1" ht="12.95" customHeight="1" thickBot="1" x14ac:dyDescent="0.25">
      <c r="A23" s="89">
        <v>14</v>
      </c>
      <c r="B23" s="90">
        <v>6372012</v>
      </c>
      <c r="C23" s="90" t="s">
        <v>188</v>
      </c>
      <c r="D23" s="90">
        <v>26</v>
      </c>
      <c r="E23" s="90">
        <v>1</v>
      </c>
      <c r="F23" s="90"/>
      <c r="G23" s="92" t="s">
        <v>37</v>
      </c>
      <c r="H23" s="91" t="s">
        <v>51</v>
      </c>
      <c r="I23" s="93">
        <v>1</v>
      </c>
      <c r="J23" s="94">
        <v>13341.6</v>
      </c>
      <c r="K23" s="95"/>
      <c r="L23" s="94"/>
      <c r="M23" s="95">
        <v>1</v>
      </c>
      <c r="N23" s="94">
        <v>13344.57</v>
      </c>
      <c r="O23" s="95"/>
      <c r="P23" s="94"/>
      <c r="Q23" s="95"/>
      <c r="R23" s="94"/>
      <c r="S23" s="206"/>
      <c r="T23" s="94"/>
      <c r="U23" s="93"/>
      <c r="V23" s="94"/>
      <c r="W23" s="90"/>
      <c r="X23" s="96"/>
      <c r="Y23" s="90"/>
      <c r="Z23" s="94"/>
      <c r="AA23" s="90"/>
      <c r="AB23" s="94"/>
      <c r="AC23" s="90"/>
      <c r="AD23" s="94"/>
      <c r="AE23" s="95" t="s">
        <v>30</v>
      </c>
      <c r="AF23" s="90"/>
      <c r="AG23" s="90"/>
      <c r="AH23" s="90"/>
      <c r="AI23" s="90"/>
      <c r="AJ23" s="90"/>
      <c r="AK23" s="94"/>
      <c r="AL23" s="90"/>
      <c r="AM23" s="90"/>
      <c r="AN23" s="90"/>
      <c r="AO23" s="97"/>
      <c r="AP23" s="98"/>
      <c r="AQ23" s="97"/>
      <c r="AR23" s="90"/>
      <c r="AS23" s="94"/>
      <c r="AT23" s="91"/>
      <c r="AU23" s="91"/>
      <c r="AV23" s="95"/>
      <c r="AW23" s="95"/>
      <c r="AX23" s="95"/>
      <c r="AY23" s="95"/>
      <c r="AZ23" s="95"/>
      <c r="BA23" s="99"/>
      <c r="BB23" s="106"/>
      <c r="BC23" s="107"/>
      <c r="BD23" s="108"/>
      <c r="BE23" s="107"/>
      <c r="BF23" s="109"/>
      <c r="BG23" s="107"/>
      <c r="BH23" s="108"/>
      <c r="BI23" s="107"/>
      <c r="BJ23" s="108"/>
      <c r="BK23" s="107"/>
      <c r="BL23" s="108"/>
    </row>
    <row r="24" spans="1:352" s="132" customFormat="1" ht="12.75" customHeight="1" x14ac:dyDescent="0.2">
      <c r="A24" s="133">
        <v>15</v>
      </c>
      <c r="B24" s="117" t="s">
        <v>52</v>
      </c>
      <c r="C24" s="117" t="s">
        <v>189</v>
      </c>
      <c r="D24" s="117">
        <v>13</v>
      </c>
      <c r="E24" s="117">
        <v>1</v>
      </c>
      <c r="F24" s="117"/>
      <c r="G24" s="119" t="s">
        <v>53</v>
      </c>
      <c r="H24" s="118" t="s">
        <v>33</v>
      </c>
      <c r="I24" s="120"/>
      <c r="J24" s="121"/>
      <c r="K24" s="122">
        <v>1</v>
      </c>
      <c r="L24" s="121">
        <v>6850</v>
      </c>
      <c r="M24" s="122"/>
      <c r="N24" s="121"/>
      <c r="O24" s="122"/>
      <c r="P24" s="121"/>
      <c r="Q24" s="122"/>
      <c r="R24" s="121"/>
      <c r="S24" s="120">
        <v>1</v>
      </c>
      <c r="T24" s="121">
        <v>5255.2</v>
      </c>
      <c r="U24" s="120"/>
      <c r="V24" s="121"/>
      <c r="W24" s="117"/>
      <c r="X24" s="123"/>
      <c r="Y24" s="117"/>
      <c r="Z24" s="121"/>
      <c r="AA24" s="117"/>
      <c r="AB24" s="121"/>
      <c r="AC24" s="117"/>
      <c r="AD24" s="117"/>
      <c r="AE24" s="122" t="s">
        <v>26</v>
      </c>
      <c r="AF24" s="117"/>
      <c r="AG24" s="117"/>
      <c r="AH24" s="117"/>
      <c r="AI24" s="117"/>
      <c r="AJ24" s="117"/>
      <c r="AK24" s="121"/>
      <c r="AL24" s="117"/>
      <c r="AM24" s="121"/>
      <c r="AN24" s="117"/>
      <c r="AO24" s="121"/>
      <c r="AP24" s="122"/>
      <c r="AQ24" s="121"/>
      <c r="AR24" s="121"/>
      <c r="AS24" s="121"/>
      <c r="AT24" s="118"/>
      <c r="AU24" s="118"/>
      <c r="AV24" s="122"/>
      <c r="AW24" s="122"/>
      <c r="AX24" s="122"/>
      <c r="AY24" s="122"/>
      <c r="AZ24" s="122"/>
      <c r="BA24" s="126"/>
      <c r="BB24" s="127"/>
      <c r="BC24" s="128"/>
      <c r="BD24" s="129"/>
      <c r="BE24" s="128"/>
      <c r="BF24" s="130"/>
      <c r="BG24" s="128"/>
      <c r="BH24" s="129"/>
      <c r="BI24" s="128"/>
      <c r="BJ24" s="129"/>
      <c r="BK24" s="128"/>
      <c r="BL24" s="128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1"/>
      <c r="ER24" s="131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  <c r="FW24" s="131"/>
      <c r="FX24" s="131"/>
      <c r="FY24" s="131"/>
      <c r="FZ24" s="131"/>
      <c r="GA24" s="131"/>
      <c r="GB24" s="131"/>
      <c r="GC24" s="131"/>
      <c r="GD24" s="131"/>
      <c r="GE24" s="131"/>
      <c r="GF24" s="131"/>
      <c r="GG24" s="131"/>
      <c r="GH24" s="131"/>
      <c r="GI24" s="131"/>
      <c r="GJ24" s="131"/>
      <c r="GK24" s="131"/>
      <c r="GL24" s="131"/>
      <c r="GM24" s="131"/>
      <c r="GN24" s="131"/>
      <c r="GO24" s="131"/>
      <c r="GP24" s="131"/>
      <c r="GQ24" s="131"/>
      <c r="GR24" s="131"/>
      <c r="GS24" s="131"/>
      <c r="GT24" s="131"/>
      <c r="GU24" s="131"/>
      <c r="GV24" s="131"/>
      <c r="GW24" s="131"/>
      <c r="GX24" s="131"/>
      <c r="GY24" s="131"/>
      <c r="GZ24" s="131"/>
      <c r="HA24" s="131"/>
      <c r="HB24" s="131"/>
      <c r="HC24" s="131"/>
      <c r="HD24" s="131"/>
      <c r="HE24" s="131"/>
      <c r="HF24" s="131"/>
      <c r="HG24" s="131"/>
      <c r="HH24" s="131"/>
      <c r="HI24" s="131"/>
      <c r="HJ24" s="131"/>
      <c r="HK24" s="131"/>
      <c r="HL24" s="131"/>
      <c r="HM24" s="131"/>
      <c r="HN24" s="131"/>
      <c r="HO24" s="131"/>
      <c r="HP24" s="131"/>
      <c r="HQ24" s="131"/>
      <c r="HR24" s="131"/>
      <c r="HS24" s="131"/>
      <c r="HT24" s="131"/>
      <c r="HU24" s="131"/>
      <c r="HV24" s="131"/>
      <c r="HW24" s="131"/>
      <c r="HX24" s="131"/>
      <c r="HY24" s="131"/>
      <c r="HZ24" s="131"/>
      <c r="IA24" s="131"/>
      <c r="IB24" s="131"/>
      <c r="IC24" s="131"/>
      <c r="ID24" s="131"/>
      <c r="IE24" s="131"/>
      <c r="IF24" s="131"/>
      <c r="IG24" s="131"/>
      <c r="IH24" s="131"/>
      <c r="II24" s="131"/>
      <c r="IJ24" s="131"/>
      <c r="IK24" s="131"/>
      <c r="IL24" s="131"/>
      <c r="IM24" s="131"/>
      <c r="IN24" s="131"/>
      <c r="IO24" s="131"/>
      <c r="IP24" s="131"/>
      <c r="IQ24" s="131"/>
      <c r="IR24" s="131"/>
      <c r="IS24" s="131"/>
      <c r="IT24" s="131"/>
      <c r="IU24" s="131"/>
      <c r="IV24" s="131"/>
      <c r="IW24" s="131"/>
      <c r="IX24" s="131"/>
      <c r="IY24" s="131"/>
      <c r="IZ24" s="131"/>
      <c r="JA24" s="131"/>
      <c r="JB24" s="131"/>
      <c r="JC24" s="131"/>
      <c r="JD24" s="131"/>
      <c r="JE24" s="131"/>
      <c r="JF24" s="131"/>
      <c r="JG24" s="131"/>
      <c r="JH24" s="131"/>
      <c r="JI24" s="131"/>
      <c r="JJ24" s="131"/>
      <c r="JK24" s="131"/>
      <c r="JL24" s="131"/>
      <c r="JM24" s="131"/>
      <c r="JN24" s="131"/>
      <c r="JO24" s="131"/>
      <c r="JP24" s="131"/>
      <c r="JQ24" s="131"/>
      <c r="JR24" s="131"/>
      <c r="JS24" s="131"/>
      <c r="JT24" s="131"/>
      <c r="JU24" s="131"/>
      <c r="JV24" s="131"/>
      <c r="JW24" s="131"/>
      <c r="JX24" s="131"/>
      <c r="JY24" s="131"/>
      <c r="JZ24" s="131"/>
      <c r="KA24" s="131"/>
      <c r="KB24" s="131"/>
      <c r="KC24" s="131"/>
      <c r="KD24" s="131"/>
      <c r="KE24" s="131"/>
      <c r="KF24" s="131"/>
      <c r="KG24" s="131"/>
      <c r="KH24" s="131"/>
      <c r="KI24" s="131"/>
      <c r="KJ24" s="131"/>
      <c r="KK24" s="131"/>
      <c r="KL24" s="131"/>
      <c r="KM24" s="131"/>
      <c r="KN24" s="131"/>
      <c r="KO24" s="131"/>
      <c r="KP24" s="131"/>
      <c r="KQ24" s="131"/>
      <c r="KR24" s="131"/>
      <c r="KS24" s="131"/>
      <c r="KT24" s="131"/>
      <c r="KU24" s="131"/>
      <c r="KV24" s="131"/>
      <c r="KW24" s="131"/>
      <c r="KX24" s="131"/>
      <c r="KY24" s="131"/>
      <c r="KZ24" s="131"/>
      <c r="LA24" s="131"/>
      <c r="LB24" s="131"/>
      <c r="LC24" s="131"/>
      <c r="LD24" s="131"/>
      <c r="LE24" s="131"/>
      <c r="LF24" s="131"/>
      <c r="LG24" s="131"/>
      <c r="LH24" s="131"/>
      <c r="LI24" s="131"/>
      <c r="LJ24" s="131"/>
      <c r="LK24" s="131"/>
      <c r="LL24" s="131"/>
      <c r="LM24" s="131"/>
      <c r="LN24" s="131"/>
      <c r="LO24" s="131"/>
      <c r="LP24" s="131"/>
      <c r="LQ24" s="131"/>
      <c r="LR24" s="131"/>
      <c r="LS24" s="131"/>
      <c r="LT24" s="131"/>
      <c r="LU24" s="131"/>
      <c r="LV24" s="131"/>
      <c r="LW24" s="131"/>
      <c r="LX24" s="131"/>
      <c r="LY24" s="131"/>
      <c r="LZ24" s="131"/>
      <c r="MA24" s="131"/>
      <c r="MB24" s="131"/>
      <c r="MC24" s="131"/>
      <c r="MD24" s="131"/>
      <c r="ME24" s="131"/>
      <c r="MF24" s="131"/>
      <c r="MG24" s="131"/>
      <c r="MH24" s="131"/>
      <c r="MI24" s="131"/>
      <c r="MJ24" s="131"/>
      <c r="MK24" s="131"/>
      <c r="ML24" s="131"/>
      <c r="MM24" s="131"/>
      <c r="MN24" s="131"/>
    </row>
    <row r="25" spans="1:352" s="105" customFormat="1" ht="12.95" customHeight="1" thickBot="1" x14ac:dyDescent="0.25">
      <c r="A25" s="90">
        <v>16</v>
      </c>
      <c r="B25" s="90" t="s">
        <v>54</v>
      </c>
      <c r="C25" s="90" t="s">
        <v>190</v>
      </c>
      <c r="D25" s="90">
        <v>24</v>
      </c>
      <c r="E25" s="90">
        <v>1</v>
      </c>
      <c r="F25" s="90"/>
      <c r="G25" s="92" t="s">
        <v>37</v>
      </c>
      <c r="H25" s="91" t="s">
        <v>29</v>
      </c>
      <c r="I25" s="93">
        <v>1</v>
      </c>
      <c r="J25" s="94">
        <v>8749.92</v>
      </c>
      <c r="K25" s="95"/>
      <c r="L25" s="94"/>
      <c r="M25" s="95">
        <v>2</v>
      </c>
      <c r="N25" s="94">
        <v>13091.42</v>
      </c>
      <c r="O25" s="95"/>
      <c r="P25" s="94"/>
      <c r="Q25" s="95"/>
      <c r="R25" s="94"/>
      <c r="S25" s="206"/>
      <c r="T25" s="94"/>
      <c r="U25" s="93"/>
      <c r="V25" s="94"/>
      <c r="W25" s="90"/>
      <c r="X25" s="96"/>
      <c r="Y25" s="90"/>
      <c r="Z25" s="94"/>
      <c r="AA25" s="90"/>
      <c r="AB25" s="94"/>
      <c r="AC25" s="90"/>
      <c r="AD25" s="90"/>
      <c r="AE25" s="95" t="s">
        <v>30</v>
      </c>
      <c r="AF25" s="90"/>
      <c r="AG25" s="90"/>
      <c r="AH25" s="90"/>
      <c r="AI25" s="90"/>
      <c r="AJ25" s="90"/>
      <c r="AK25" s="94"/>
      <c r="AL25" s="90"/>
      <c r="AM25" s="94"/>
      <c r="AN25" s="90"/>
      <c r="AO25" s="94"/>
      <c r="AP25" s="95"/>
      <c r="AQ25" s="94"/>
      <c r="AR25" s="94"/>
      <c r="AS25" s="94"/>
      <c r="AT25" s="91"/>
      <c r="AU25" s="91"/>
      <c r="AV25" s="95"/>
      <c r="AW25" s="95"/>
      <c r="AX25" s="95"/>
      <c r="AY25" s="95"/>
      <c r="AZ25" s="95"/>
      <c r="BA25" s="95"/>
      <c r="BB25" s="104"/>
      <c r="BC25" s="101"/>
      <c r="BD25" s="102"/>
      <c r="BE25" s="101"/>
      <c r="BF25" s="103"/>
      <c r="BG25" s="101"/>
      <c r="BH25" s="102"/>
      <c r="BI25" s="101"/>
      <c r="BJ25" s="102"/>
      <c r="BK25" s="101"/>
      <c r="BL25" s="101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</row>
    <row r="26" spans="1:352" s="104" customFormat="1" ht="12.95" customHeight="1" x14ac:dyDescent="0.2">
      <c r="A26" s="89">
        <v>17</v>
      </c>
      <c r="B26" s="90" t="s">
        <v>55</v>
      </c>
      <c r="C26" s="90" t="s">
        <v>191</v>
      </c>
      <c r="D26" s="90">
        <v>15</v>
      </c>
      <c r="E26" s="90">
        <v>1</v>
      </c>
      <c r="F26" s="90"/>
      <c r="G26" s="92" t="s">
        <v>24</v>
      </c>
      <c r="H26" s="91" t="s">
        <v>33</v>
      </c>
      <c r="I26" s="95">
        <v>1</v>
      </c>
      <c r="J26" s="112">
        <v>12410.4</v>
      </c>
      <c r="K26" s="182"/>
      <c r="L26" s="112"/>
      <c r="M26" s="182">
        <v>2</v>
      </c>
      <c r="N26" s="112">
        <v>7352.42</v>
      </c>
      <c r="O26" s="182"/>
      <c r="P26" s="112"/>
      <c r="Q26" s="182"/>
      <c r="R26" s="112"/>
      <c r="S26" s="114">
        <v>1</v>
      </c>
      <c r="T26" s="112">
        <v>2288</v>
      </c>
      <c r="U26" s="114"/>
      <c r="V26" s="111"/>
      <c r="W26" s="113"/>
      <c r="X26" s="115"/>
      <c r="Y26" s="113"/>
      <c r="Z26" s="111"/>
      <c r="AA26" s="113"/>
      <c r="AB26" s="111"/>
      <c r="AC26" s="113"/>
      <c r="AD26" s="113"/>
      <c r="AE26" s="182" t="s">
        <v>30</v>
      </c>
      <c r="AF26" s="113"/>
      <c r="AG26" s="113"/>
      <c r="AH26" s="113"/>
      <c r="AI26" s="113"/>
      <c r="AJ26" s="113"/>
      <c r="AK26" s="111"/>
      <c r="AL26" s="113"/>
      <c r="AM26" s="111"/>
      <c r="AN26" s="113"/>
      <c r="AO26" s="111"/>
      <c r="AP26" s="116"/>
      <c r="AQ26" s="111"/>
      <c r="AR26" s="111"/>
      <c r="AS26" s="111"/>
      <c r="AT26" s="91"/>
      <c r="AU26" s="91"/>
      <c r="AV26" s="95"/>
      <c r="AW26" s="95"/>
      <c r="AX26" s="95"/>
      <c r="AY26" s="95"/>
      <c r="AZ26" s="95"/>
      <c r="BA26" s="95"/>
      <c r="BC26" s="101"/>
      <c r="BD26" s="102"/>
      <c r="BE26" s="101"/>
      <c r="BF26" s="103"/>
      <c r="BG26" s="101"/>
      <c r="BH26" s="102"/>
      <c r="BI26" s="101"/>
      <c r="BJ26" s="102"/>
      <c r="BK26" s="101"/>
      <c r="BL26" s="101"/>
    </row>
    <row r="27" spans="1:352" s="181" customFormat="1" ht="12.75" customHeight="1" x14ac:dyDescent="0.2">
      <c r="A27" s="183">
        <v>18</v>
      </c>
      <c r="B27" s="171" t="s">
        <v>56</v>
      </c>
      <c r="C27" s="171" t="s">
        <v>192</v>
      </c>
      <c r="D27" s="171">
        <v>15</v>
      </c>
      <c r="E27" s="171">
        <v>1</v>
      </c>
      <c r="F27" s="171"/>
      <c r="G27" s="173" t="s">
        <v>24</v>
      </c>
      <c r="H27" s="172" t="s">
        <v>33</v>
      </c>
      <c r="I27" s="174"/>
      <c r="J27" s="175"/>
      <c r="K27" s="174"/>
      <c r="L27" s="176"/>
      <c r="M27" s="175"/>
      <c r="N27" s="175"/>
      <c r="O27" s="174">
        <v>1</v>
      </c>
      <c r="P27" s="175">
        <v>2484</v>
      </c>
      <c r="Q27" s="174"/>
      <c r="R27" s="175"/>
      <c r="S27" s="208"/>
      <c r="T27" s="175"/>
      <c r="U27" s="174"/>
      <c r="V27" s="175"/>
      <c r="W27" s="175"/>
      <c r="X27" s="175"/>
      <c r="Y27" s="175"/>
      <c r="Z27" s="175"/>
      <c r="AA27" s="175"/>
      <c r="AB27" s="175"/>
      <c r="AC27" s="175"/>
      <c r="AD27" s="175"/>
      <c r="AE27" s="175" t="s">
        <v>26</v>
      </c>
      <c r="AF27" s="171"/>
      <c r="AG27" s="171"/>
      <c r="AH27" s="171"/>
      <c r="AI27" s="175"/>
      <c r="AJ27" s="171"/>
      <c r="AK27" s="175"/>
      <c r="AL27" s="171"/>
      <c r="AM27" s="175"/>
      <c r="AN27" s="175"/>
      <c r="AO27" s="175"/>
      <c r="AP27" s="174"/>
      <c r="AQ27" s="175"/>
      <c r="AR27" s="172"/>
      <c r="AS27" s="177"/>
      <c r="AT27" s="174"/>
      <c r="AU27" s="175"/>
      <c r="AV27" s="174"/>
      <c r="AW27" s="174"/>
      <c r="AX27" s="174"/>
      <c r="AY27" s="174"/>
      <c r="AZ27" s="172"/>
      <c r="BA27" s="172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8"/>
      <c r="CN27" s="178"/>
      <c r="CO27" s="178"/>
      <c r="CP27" s="178"/>
      <c r="CQ27" s="178"/>
      <c r="CR27" s="178"/>
      <c r="CS27" s="178"/>
      <c r="CT27" s="178"/>
      <c r="CU27" s="178"/>
      <c r="CV27" s="178"/>
      <c r="CW27" s="178"/>
      <c r="CX27" s="178"/>
      <c r="CY27" s="178"/>
      <c r="CZ27" s="178"/>
      <c r="DA27" s="178"/>
      <c r="DB27" s="178"/>
      <c r="DC27" s="178"/>
      <c r="DD27" s="178"/>
      <c r="DE27" s="178"/>
      <c r="DF27" s="178"/>
      <c r="DG27" s="178"/>
      <c r="DH27" s="178"/>
      <c r="DI27" s="178"/>
      <c r="DJ27" s="178"/>
      <c r="DK27" s="178"/>
      <c r="DL27" s="178"/>
      <c r="DM27" s="178"/>
      <c r="DN27" s="178"/>
      <c r="DO27" s="178"/>
      <c r="DP27" s="178"/>
      <c r="DQ27" s="178"/>
      <c r="DR27" s="178"/>
      <c r="DS27" s="178"/>
      <c r="DT27" s="178"/>
      <c r="DU27" s="178"/>
      <c r="DV27" s="178"/>
      <c r="DW27" s="178"/>
      <c r="DX27" s="178"/>
      <c r="DY27" s="178"/>
      <c r="DZ27" s="178"/>
      <c r="EA27" s="178"/>
      <c r="EB27" s="178"/>
      <c r="EC27" s="178"/>
      <c r="ED27" s="178"/>
      <c r="EE27" s="178"/>
      <c r="EF27" s="178"/>
      <c r="EG27" s="178"/>
      <c r="EH27" s="178"/>
      <c r="EI27" s="178"/>
      <c r="EJ27" s="178"/>
      <c r="EK27" s="178"/>
      <c r="EL27" s="178"/>
      <c r="EM27" s="178"/>
      <c r="EN27" s="178"/>
      <c r="EO27" s="178"/>
      <c r="EP27" s="178"/>
      <c r="EQ27" s="178"/>
      <c r="ER27" s="178"/>
      <c r="ES27" s="178"/>
      <c r="ET27" s="178"/>
      <c r="EU27" s="178"/>
      <c r="EV27" s="178"/>
      <c r="EW27" s="178"/>
      <c r="EX27" s="178"/>
      <c r="EY27" s="178"/>
      <c r="EZ27" s="178"/>
      <c r="FA27" s="178"/>
      <c r="FB27" s="178"/>
      <c r="FC27" s="178"/>
      <c r="FD27" s="178"/>
      <c r="FE27" s="178"/>
      <c r="FF27" s="178"/>
      <c r="FG27" s="178"/>
      <c r="FH27" s="178"/>
      <c r="FI27" s="178"/>
      <c r="FJ27" s="178"/>
      <c r="FK27" s="178"/>
      <c r="FL27" s="178"/>
      <c r="FM27" s="178"/>
      <c r="FN27" s="178"/>
      <c r="FO27" s="178"/>
      <c r="FP27" s="178"/>
      <c r="FQ27" s="178"/>
      <c r="FR27" s="178"/>
      <c r="FS27" s="178"/>
      <c r="FT27" s="178"/>
      <c r="FU27" s="178"/>
      <c r="FV27" s="178"/>
      <c r="FW27" s="178"/>
      <c r="FX27" s="178"/>
      <c r="FY27" s="178"/>
      <c r="FZ27" s="178"/>
      <c r="GA27" s="178"/>
      <c r="GB27" s="178"/>
      <c r="GC27" s="178"/>
      <c r="GD27" s="178"/>
      <c r="GE27" s="178"/>
      <c r="GF27" s="178"/>
      <c r="GG27" s="178"/>
      <c r="GH27" s="178"/>
      <c r="GI27" s="178"/>
      <c r="GJ27" s="178"/>
      <c r="GK27" s="178"/>
      <c r="GL27" s="178"/>
      <c r="GM27" s="178"/>
      <c r="GN27" s="178"/>
      <c r="GO27" s="178"/>
      <c r="GP27" s="178"/>
      <c r="GQ27" s="178"/>
      <c r="GR27" s="178"/>
      <c r="GS27" s="178"/>
      <c r="GT27" s="178"/>
      <c r="GU27" s="178"/>
      <c r="GV27" s="178"/>
      <c r="GW27" s="178"/>
      <c r="GX27" s="178"/>
      <c r="GY27" s="178"/>
      <c r="GZ27" s="178"/>
      <c r="HA27" s="178"/>
      <c r="HB27" s="178"/>
      <c r="HC27" s="178"/>
      <c r="HD27" s="178"/>
      <c r="HE27" s="178"/>
      <c r="HF27" s="178"/>
      <c r="HG27" s="178"/>
      <c r="HH27" s="178"/>
      <c r="HI27" s="178"/>
      <c r="HJ27" s="178"/>
      <c r="HK27" s="178"/>
      <c r="HL27" s="178"/>
      <c r="HM27" s="178"/>
      <c r="HN27" s="178"/>
      <c r="HO27" s="178"/>
      <c r="HP27" s="178"/>
      <c r="HQ27" s="178"/>
      <c r="HR27" s="178"/>
      <c r="HS27" s="178"/>
      <c r="HT27" s="178"/>
      <c r="HU27" s="178"/>
      <c r="HV27" s="178"/>
      <c r="HW27" s="178"/>
      <c r="HX27" s="178"/>
      <c r="HY27" s="178"/>
      <c r="HZ27" s="178"/>
      <c r="IA27" s="178"/>
      <c r="IB27" s="178"/>
      <c r="IC27" s="178"/>
      <c r="ID27" s="178"/>
      <c r="IE27" s="178"/>
      <c r="IF27" s="178"/>
      <c r="IG27" s="178"/>
      <c r="IH27" s="178"/>
      <c r="II27" s="178"/>
      <c r="IJ27" s="178"/>
      <c r="IK27" s="178"/>
      <c r="IL27" s="178"/>
      <c r="IM27" s="178"/>
      <c r="IN27" s="178"/>
      <c r="IO27" s="178"/>
      <c r="IP27" s="178"/>
      <c r="IQ27" s="178"/>
      <c r="IR27" s="178"/>
      <c r="IS27" s="178"/>
      <c r="IT27" s="178"/>
      <c r="IU27" s="178"/>
      <c r="IV27" s="178"/>
      <c r="IW27" s="178"/>
      <c r="IX27" s="178"/>
      <c r="IY27" s="178"/>
      <c r="IZ27" s="178"/>
      <c r="JA27" s="178"/>
      <c r="JB27" s="178"/>
      <c r="JC27" s="178"/>
      <c r="JD27" s="178"/>
      <c r="JE27" s="178"/>
      <c r="JF27" s="178"/>
      <c r="JG27" s="178"/>
      <c r="JH27" s="178"/>
      <c r="JI27" s="178"/>
      <c r="JJ27" s="178"/>
      <c r="JK27" s="178"/>
      <c r="JL27" s="178"/>
      <c r="JM27" s="178"/>
      <c r="JN27" s="178"/>
      <c r="JO27" s="178"/>
      <c r="JP27" s="178"/>
      <c r="JQ27" s="178"/>
      <c r="JR27" s="178"/>
      <c r="JS27" s="178"/>
      <c r="JT27" s="178"/>
      <c r="JU27" s="178"/>
      <c r="JV27" s="178"/>
      <c r="JW27" s="178"/>
      <c r="JX27" s="178"/>
      <c r="JY27" s="178"/>
      <c r="JZ27" s="178"/>
      <c r="KA27" s="178"/>
      <c r="KB27" s="178"/>
      <c r="KC27" s="178"/>
      <c r="KD27" s="178"/>
      <c r="KE27" s="178"/>
      <c r="KF27" s="178"/>
      <c r="KG27" s="178"/>
      <c r="KH27" s="178"/>
      <c r="KI27" s="178"/>
      <c r="KJ27" s="178"/>
      <c r="KK27" s="178"/>
      <c r="KL27" s="178"/>
      <c r="KM27" s="178"/>
      <c r="KN27" s="178"/>
      <c r="KO27" s="178"/>
      <c r="KP27" s="178"/>
      <c r="KQ27" s="178"/>
      <c r="KR27" s="178"/>
      <c r="KS27" s="178"/>
      <c r="KT27" s="178"/>
      <c r="KU27" s="178"/>
      <c r="KV27" s="178"/>
      <c r="KW27" s="178"/>
      <c r="KX27" s="178"/>
      <c r="KY27" s="178"/>
      <c r="KZ27" s="178"/>
      <c r="LA27" s="178"/>
      <c r="LB27" s="178"/>
      <c r="LC27" s="178"/>
      <c r="LD27" s="178"/>
      <c r="LE27" s="178"/>
      <c r="LF27" s="178"/>
      <c r="LG27" s="178"/>
      <c r="LH27" s="178"/>
      <c r="LI27" s="178"/>
      <c r="LJ27" s="178"/>
      <c r="LK27" s="178"/>
      <c r="LL27" s="178"/>
      <c r="LM27" s="178"/>
      <c r="LN27" s="178"/>
      <c r="LO27" s="178"/>
      <c r="LP27" s="178"/>
      <c r="LQ27" s="178"/>
      <c r="LR27" s="178"/>
      <c r="LS27" s="178"/>
      <c r="LT27" s="178"/>
      <c r="LU27" s="178"/>
      <c r="LV27" s="178"/>
      <c r="LW27" s="178"/>
      <c r="LX27" s="178"/>
      <c r="LY27" s="178"/>
      <c r="LZ27" s="178"/>
      <c r="MA27" s="178"/>
      <c r="MB27" s="178"/>
      <c r="MC27" s="178"/>
      <c r="MD27" s="178"/>
      <c r="ME27" s="178"/>
      <c r="MF27" s="178"/>
      <c r="MG27" s="178"/>
      <c r="MH27" s="178"/>
      <c r="MI27" s="178"/>
      <c r="MJ27" s="178"/>
      <c r="MK27" s="178"/>
      <c r="ML27" s="178"/>
    </row>
    <row r="28" spans="1:352" s="181" customFormat="1" ht="12.75" customHeight="1" x14ac:dyDescent="0.2">
      <c r="A28" s="170">
        <v>19</v>
      </c>
      <c r="B28" s="171" t="s">
        <v>57</v>
      </c>
      <c r="C28" s="171" t="s">
        <v>193</v>
      </c>
      <c r="D28" s="171">
        <v>15</v>
      </c>
      <c r="E28" s="171"/>
      <c r="F28" s="171">
        <v>1</v>
      </c>
      <c r="G28" s="173" t="s">
        <v>58</v>
      </c>
      <c r="H28" s="172" t="s">
        <v>29</v>
      </c>
      <c r="I28" s="174"/>
      <c r="J28" s="175"/>
      <c r="K28" s="174"/>
      <c r="L28" s="176"/>
      <c r="M28" s="175"/>
      <c r="N28" s="175"/>
      <c r="O28" s="174">
        <v>1</v>
      </c>
      <c r="P28" s="175">
        <v>5709</v>
      </c>
      <c r="Q28" s="174"/>
      <c r="R28" s="175"/>
      <c r="S28" s="208"/>
      <c r="T28" s="175"/>
      <c r="U28" s="174"/>
      <c r="V28" s="175"/>
      <c r="W28" s="175"/>
      <c r="X28" s="175"/>
      <c r="Y28" s="175"/>
      <c r="Z28" s="175"/>
      <c r="AA28" s="175"/>
      <c r="AB28" s="175"/>
      <c r="AC28" s="175"/>
      <c r="AD28" s="175"/>
      <c r="AE28" s="175" t="s">
        <v>59</v>
      </c>
      <c r="AF28" s="171"/>
      <c r="AG28" s="171"/>
      <c r="AH28" s="171"/>
      <c r="AI28" s="175"/>
      <c r="AJ28" s="171"/>
      <c r="AK28" s="175"/>
      <c r="AL28" s="171"/>
      <c r="AM28" s="175"/>
      <c r="AN28" s="175"/>
      <c r="AO28" s="175"/>
      <c r="AP28" s="174"/>
      <c r="AQ28" s="175"/>
      <c r="AR28" s="172"/>
      <c r="AS28" s="177"/>
      <c r="AT28" s="174"/>
      <c r="AU28" s="175"/>
      <c r="AV28" s="174"/>
      <c r="AW28" s="174"/>
      <c r="AX28" s="174"/>
      <c r="AY28" s="174"/>
      <c r="AZ28" s="172"/>
      <c r="BA28" s="172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178"/>
      <c r="DH28" s="178"/>
      <c r="DI28" s="178"/>
      <c r="DJ28" s="178"/>
      <c r="DK28" s="178"/>
      <c r="DL28" s="178"/>
      <c r="DM28" s="178"/>
      <c r="DN28" s="178"/>
      <c r="DO28" s="178"/>
      <c r="DP28" s="178"/>
      <c r="DQ28" s="178"/>
      <c r="DR28" s="178"/>
      <c r="DS28" s="178"/>
      <c r="DT28" s="178"/>
      <c r="DU28" s="178"/>
      <c r="DV28" s="178"/>
      <c r="DW28" s="178"/>
      <c r="DX28" s="178"/>
      <c r="DY28" s="178"/>
      <c r="DZ28" s="178"/>
      <c r="EA28" s="178"/>
      <c r="EB28" s="178"/>
      <c r="EC28" s="178"/>
      <c r="ED28" s="178"/>
      <c r="EE28" s="178"/>
      <c r="EF28" s="178"/>
      <c r="EG28" s="178"/>
      <c r="EH28" s="178"/>
      <c r="EI28" s="178"/>
      <c r="EJ28" s="178"/>
      <c r="EK28" s="178"/>
      <c r="EL28" s="178"/>
      <c r="EM28" s="178"/>
      <c r="EN28" s="178"/>
      <c r="EO28" s="178"/>
      <c r="EP28" s="178"/>
      <c r="EQ28" s="178"/>
      <c r="ER28" s="178"/>
      <c r="ES28" s="178"/>
      <c r="ET28" s="178"/>
      <c r="EU28" s="178"/>
      <c r="EV28" s="178"/>
      <c r="EW28" s="178"/>
      <c r="EX28" s="178"/>
      <c r="EY28" s="178"/>
      <c r="EZ28" s="178"/>
      <c r="FA28" s="178"/>
      <c r="FB28" s="178"/>
      <c r="FC28" s="178"/>
      <c r="FD28" s="178"/>
      <c r="FE28" s="178"/>
      <c r="FF28" s="178"/>
      <c r="FG28" s="178"/>
      <c r="FH28" s="178"/>
      <c r="FI28" s="178"/>
      <c r="FJ28" s="178"/>
      <c r="FK28" s="178"/>
      <c r="FL28" s="178"/>
      <c r="FM28" s="178"/>
      <c r="FN28" s="178"/>
      <c r="FO28" s="178"/>
      <c r="FP28" s="178"/>
      <c r="FQ28" s="178"/>
      <c r="FR28" s="178"/>
      <c r="FS28" s="178"/>
      <c r="FT28" s="178"/>
      <c r="FU28" s="178"/>
      <c r="FV28" s="178"/>
      <c r="FW28" s="178"/>
      <c r="FX28" s="178"/>
      <c r="FY28" s="178"/>
      <c r="FZ28" s="178"/>
      <c r="GA28" s="178"/>
      <c r="GB28" s="178"/>
      <c r="GC28" s="178"/>
      <c r="GD28" s="178"/>
      <c r="GE28" s="178"/>
      <c r="GF28" s="178"/>
      <c r="GG28" s="178"/>
      <c r="GH28" s="178"/>
      <c r="GI28" s="178"/>
      <c r="GJ28" s="178"/>
      <c r="GK28" s="178"/>
      <c r="GL28" s="178"/>
      <c r="GM28" s="178"/>
      <c r="GN28" s="178"/>
      <c r="GO28" s="178"/>
      <c r="GP28" s="178"/>
      <c r="GQ28" s="178"/>
      <c r="GR28" s="178"/>
      <c r="GS28" s="178"/>
      <c r="GT28" s="178"/>
      <c r="GU28" s="178"/>
      <c r="GV28" s="178"/>
      <c r="GW28" s="178"/>
      <c r="GX28" s="178"/>
      <c r="GY28" s="178"/>
      <c r="GZ28" s="178"/>
      <c r="HA28" s="178"/>
      <c r="HB28" s="178"/>
      <c r="HC28" s="178"/>
      <c r="HD28" s="178"/>
      <c r="HE28" s="178"/>
      <c r="HF28" s="178"/>
      <c r="HG28" s="178"/>
      <c r="HH28" s="178"/>
      <c r="HI28" s="178"/>
      <c r="HJ28" s="178"/>
      <c r="HK28" s="178"/>
      <c r="HL28" s="178"/>
      <c r="HM28" s="178"/>
      <c r="HN28" s="178"/>
      <c r="HO28" s="178"/>
      <c r="HP28" s="178"/>
      <c r="HQ28" s="178"/>
      <c r="HR28" s="178"/>
      <c r="HS28" s="178"/>
      <c r="HT28" s="178"/>
      <c r="HU28" s="178"/>
      <c r="HV28" s="178"/>
      <c r="HW28" s="178"/>
      <c r="HX28" s="178"/>
      <c r="HY28" s="178"/>
      <c r="HZ28" s="178"/>
      <c r="IA28" s="178"/>
      <c r="IB28" s="178"/>
      <c r="IC28" s="178"/>
      <c r="ID28" s="178"/>
      <c r="IE28" s="178"/>
      <c r="IF28" s="178"/>
      <c r="IG28" s="178"/>
      <c r="IH28" s="178"/>
      <c r="II28" s="178"/>
      <c r="IJ28" s="178"/>
      <c r="IK28" s="178"/>
      <c r="IL28" s="178"/>
      <c r="IM28" s="178"/>
      <c r="IN28" s="178"/>
      <c r="IO28" s="178"/>
      <c r="IP28" s="178"/>
      <c r="IQ28" s="178"/>
      <c r="IR28" s="178"/>
      <c r="IS28" s="178"/>
      <c r="IT28" s="178"/>
      <c r="IU28" s="178"/>
      <c r="IV28" s="178"/>
      <c r="IW28" s="178"/>
      <c r="IX28" s="178"/>
      <c r="IY28" s="178"/>
      <c r="IZ28" s="178"/>
      <c r="JA28" s="178"/>
      <c r="JB28" s="178"/>
      <c r="JC28" s="178"/>
      <c r="JD28" s="178"/>
      <c r="JE28" s="178"/>
      <c r="JF28" s="178"/>
      <c r="JG28" s="178"/>
      <c r="JH28" s="178"/>
      <c r="JI28" s="178"/>
      <c r="JJ28" s="178"/>
      <c r="JK28" s="178"/>
      <c r="JL28" s="178"/>
      <c r="JM28" s="178"/>
      <c r="JN28" s="178"/>
      <c r="JO28" s="178"/>
      <c r="JP28" s="178"/>
      <c r="JQ28" s="178"/>
      <c r="JR28" s="178"/>
      <c r="JS28" s="178"/>
      <c r="JT28" s="178"/>
      <c r="JU28" s="178"/>
      <c r="JV28" s="178"/>
      <c r="JW28" s="178"/>
      <c r="JX28" s="178"/>
      <c r="JY28" s="178"/>
      <c r="JZ28" s="178"/>
      <c r="KA28" s="178"/>
      <c r="KB28" s="178"/>
      <c r="KC28" s="178"/>
      <c r="KD28" s="178"/>
      <c r="KE28" s="178"/>
      <c r="KF28" s="178"/>
      <c r="KG28" s="178"/>
      <c r="KH28" s="178"/>
      <c r="KI28" s="178"/>
      <c r="KJ28" s="178"/>
      <c r="KK28" s="178"/>
      <c r="KL28" s="178"/>
      <c r="KM28" s="178"/>
      <c r="KN28" s="178"/>
      <c r="KO28" s="178"/>
      <c r="KP28" s="178"/>
      <c r="KQ28" s="178"/>
      <c r="KR28" s="178"/>
      <c r="KS28" s="178"/>
      <c r="KT28" s="178"/>
      <c r="KU28" s="178"/>
      <c r="KV28" s="178"/>
      <c r="KW28" s="178"/>
      <c r="KX28" s="178"/>
      <c r="KY28" s="178"/>
      <c r="KZ28" s="178"/>
      <c r="LA28" s="178"/>
      <c r="LB28" s="178"/>
      <c r="LC28" s="178"/>
      <c r="LD28" s="178"/>
      <c r="LE28" s="178"/>
      <c r="LF28" s="178"/>
      <c r="LG28" s="178"/>
      <c r="LH28" s="178"/>
      <c r="LI28" s="178"/>
      <c r="LJ28" s="178"/>
      <c r="LK28" s="178"/>
      <c r="LL28" s="178"/>
      <c r="LM28" s="178"/>
      <c r="LN28" s="178"/>
      <c r="LO28" s="178"/>
      <c r="LP28" s="178"/>
      <c r="LQ28" s="178"/>
      <c r="LR28" s="178"/>
      <c r="LS28" s="178"/>
      <c r="LT28" s="178"/>
      <c r="LU28" s="178"/>
      <c r="LV28" s="178"/>
      <c r="LW28" s="178"/>
      <c r="LX28" s="178"/>
      <c r="LY28" s="178"/>
      <c r="LZ28" s="178"/>
      <c r="MA28" s="178"/>
      <c r="MB28" s="178"/>
      <c r="MC28" s="178"/>
      <c r="MD28" s="178"/>
      <c r="ME28" s="178"/>
      <c r="MF28" s="178"/>
      <c r="MG28" s="178"/>
      <c r="MH28" s="178"/>
      <c r="MI28" s="178"/>
      <c r="MJ28" s="178"/>
      <c r="MK28" s="178"/>
      <c r="ML28" s="178"/>
    </row>
    <row r="29" spans="1:352" s="181" customFormat="1" ht="12.75" customHeight="1" x14ac:dyDescent="0.2">
      <c r="A29" s="170">
        <v>20</v>
      </c>
      <c r="B29" s="171" t="s">
        <v>60</v>
      </c>
      <c r="C29" s="171" t="s">
        <v>194</v>
      </c>
      <c r="D29" s="171">
        <v>12</v>
      </c>
      <c r="E29" s="171">
        <v>1</v>
      </c>
      <c r="F29" s="171"/>
      <c r="G29" s="173"/>
      <c r="H29" s="172"/>
      <c r="I29" s="174"/>
      <c r="J29" s="175"/>
      <c r="K29" s="174"/>
      <c r="L29" s="176"/>
      <c r="M29" s="175"/>
      <c r="N29" s="175"/>
      <c r="O29" s="174">
        <v>2</v>
      </c>
      <c r="P29" s="175">
        <v>2405.5</v>
      </c>
      <c r="Q29" s="174"/>
      <c r="R29" s="175"/>
      <c r="S29" s="208"/>
      <c r="T29" s="175"/>
      <c r="U29" s="174"/>
      <c r="V29" s="175"/>
      <c r="W29" s="175"/>
      <c r="X29" s="175"/>
      <c r="Y29" s="175"/>
      <c r="Z29" s="175"/>
      <c r="AA29" s="175"/>
      <c r="AB29" s="175"/>
      <c r="AC29" s="175"/>
      <c r="AD29" s="175"/>
      <c r="AE29" s="175" t="s">
        <v>30</v>
      </c>
      <c r="AF29" s="171"/>
      <c r="AG29" s="171"/>
      <c r="AH29" s="171"/>
      <c r="AI29" s="175"/>
      <c r="AJ29" s="171"/>
      <c r="AK29" s="175"/>
      <c r="AL29" s="171"/>
      <c r="AM29" s="175"/>
      <c r="AN29" s="175"/>
      <c r="AO29" s="175"/>
      <c r="AP29" s="174"/>
      <c r="AQ29" s="175"/>
      <c r="AR29" s="172"/>
      <c r="AS29" s="177"/>
      <c r="AT29" s="174"/>
      <c r="AU29" s="175"/>
      <c r="AV29" s="174"/>
      <c r="AW29" s="174"/>
      <c r="AX29" s="174"/>
      <c r="AY29" s="174"/>
      <c r="AZ29" s="172"/>
      <c r="BA29" s="172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B29" s="178"/>
      <c r="CC29" s="178"/>
      <c r="CD29" s="178"/>
      <c r="CE29" s="178"/>
      <c r="CF29" s="178"/>
      <c r="CG29" s="178"/>
      <c r="CH29" s="178"/>
      <c r="CI29" s="178"/>
      <c r="CJ29" s="178"/>
      <c r="CK29" s="178"/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/>
      <c r="DA29" s="178"/>
      <c r="DB29" s="178"/>
      <c r="DC29" s="178"/>
      <c r="DD29" s="178"/>
      <c r="DE29" s="178"/>
      <c r="DF29" s="178"/>
      <c r="DG29" s="178"/>
      <c r="DH29" s="178"/>
      <c r="DI29" s="178"/>
      <c r="DJ29" s="178"/>
      <c r="DK29" s="178"/>
      <c r="DL29" s="178"/>
      <c r="DM29" s="178"/>
      <c r="DN29" s="178"/>
      <c r="DO29" s="178"/>
      <c r="DP29" s="178"/>
      <c r="DQ29" s="178"/>
      <c r="DR29" s="178"/>
      <c r="DS29" s="178"/>
      <c r="DT29" s="178"/>
      <c r="DU29" s="178"/>
      <c r="DV29" s="178"/>
      <c r="DW29" s="178"/>
      <c r="DX29" s="178"/>
      <c r="DY29" s="178"/>
      <c r="DZ29" s="178"/>
      <c r="EA29" s="178"/>
      <c r="EB29" s="178"/>
      <c r="EC29" s="178"/>
      <c r="ED29" s="178"/>
      <c r="EE29" s="178"/>
      <c r="EF29" s="178"/>
      <c r="EG29" s="178"/>
      <c r="EH29" s="178"/>
      <c r="EI29" s="178"/>
      <c r="EJ29" s="178"/>
      <c r="EK29" s="178"/>
      <c r="EL29" s="178"/>
      <c r="EM29" s="178"/>
      <c r="EN29" s="178"/>
      <c r="EO29" s="178"/>
      <c r="EP29" s="178"/>
      <c r="EQ29" s="178"/>
      <c r="ER29" s="178"/>
      <c r="ES29" s="178"/>
      <c r="ET29" s="178"/>
      <c r="EU29" s="178"/>
      <c r="EV29" s="178"/>
      <c r="EW29" s="178"/>
      <c r="EX29" s="178"/>
      <c r="EY29" s="178"/>
      <c r="EZ29" s="178"/>
      <c r="FA29" s="178"/>
      <c r="FB29" s="178"/>
      <c r="FC29" s="178"/>
      <c r="FD29" s="178"/>
      <c r="FE29" s="178"/>
      <c r="FF29" s="178"/>
      <c r="FG29" s="178"/>
      <c r="FH29" s="178"/>
      <c r="FI29" s="178"/>
      <c r="FJ29" s="178"/>
      <c r="FK29" s="178"/>
      <c r="FL29" s="178"/>
      <c r="FM29" s="178"/>
      <c r="FN29" s="178"/>
      <c r="FO29" s="178"/>
      <c r="FP29" s="178"/>
      <c r="FQ29" s="178"/>
      <c r="FR29" s="178"/>
      <c r="FS29" s="178"/>
      <c r="FT29" s="178"/>
      <c r="FU29" s="178"/>
      <c r="FV29" s="178"/>
      <c r="FW29" s="178"/>
      <c r="FX29" s="178"/>
      <c r="FY29" s="178"/>
      <c r="FZ29" s="178"/>
      <c r="GA29" s="178"/>
      <c r="GB29" s="178"/>
      <c r="GC29" s="178"/>
      <c r="GD29" s="178"/>
      <c r="GE29" s="178"/>
      <c r="GF29" s="178"/>
      <c r="GG29" s="178"/>
      <c r="GH29" s="178"/>
      <c r="GI29" s="178"/>
      <c r="GJ29" s="178"/>
      <c r="GK29" s="178"/>
      <c r="GL29" s="178"/>
      <c r="GM29" s="178"/>
      <c r="GN29" s="178"/>
      <c r="GO29" s="178"/>
      <c r="GP29" s="178"/>
      <c r="GQ29" s="178"/>
      <c r="GR29" s="178"/>
      <c r="GS29" s="178"/>
      <c r="GT29" s="178"/>
      <c r="GU29" s="178"/>
      <c r="GV29" s="178"/>
      <c r="GW29" s="178"/>
      <c r="GX29" s="178"/>
      <c r="GY29" s="178"/>
      <c r="GZ29" s="178"/>
      <c r="HA29" s="178"/>
      <c r="HB29" s="178"/>
      <c r="HC29" s="178"/>
      <c r="HD29" s="178"/>
      <c r="HE29" s="178"/>
      <c r="HF29" s="178"/>
      <c r="HG29" s="178"/>
      <c r="HH29" s="178"/>
      <c r="HI29" s="178"/>
      <c r="HJ29" s="178"/>
      <c r="HK29" s="178"/>
      <c r="HL29" s="178"/>
      <c r="HM29" s="178"/>
      <c r="HN29" s="178"/>
      <c r="HO29" s="178"/>
      <c r="HP29" s="178"/>
      <c r="HQ29" s="178"/>
      <c r="HR29" s="178"/>
      <c r="HS29" s="178"/>
      <c r="HT29" s="178"/>
      <c r="HU29" s="178"/>
      <c r="HV29" s="178"/>
      <c r="HW29" s="178"/>
      <c r="HX29" s="178"/>
      <c r="HY29" s="178"/>
      <c r="HZ29" s="178"/>
      <c r="IA29" s="178"/>
      <c r="IB29" s="178"/>
      <c r="IC29" s="178"/>
      <c r="ID29" s="178"/>
      <c r="IE29" s="178"/>
      <c r="IF29" s="178"/>
      <c r="IG29" s="178"/>
      <c r="IH29" s="178"/>
      <c r="II29" s="178"/>
      <c r="IJ29" s="178"/>
      <c r="IK29" s="178"/>
      <c r="IL29" s="178"/>
      <c r="IM29" s="178"/>
      <c r="IN29" s="178"/>
      <c r="IO29" s="178"/>
      <c r="IP29" s="178"/>
      <c r="IQ29" s="178"/>
      <c r="IR29" s="178"/>
      <c r="IS29" s="178"/>
      <c r="IT29" s="178"/>
      <c r="IU29" s="178"/>
      <c r="IV29" s="178"/>
      <c r="IW29" s="178"/>
      <c r="IX29" s="178"/>
      <c r="IY29" s="178"/>
      <c r="IZ29" s="178"/>
      <c r="JA29" s="178"/>
      <c r="JB29" s="178"/>
      <c r="JC29" s="178"/>
      <c r="JD29" s="178"/>
      <c r="JE29" s="178"/>
      <c r="JF29" s="178"/>
      <c r="JG29" s="178"/>
      <c r="JH29" s="178"/>
      <c r="JI29" s="178"/>
      <c r="JJ29" s="178"/>
      <c r="JK29" s="178"/>
      <c r="JL29" s="178"/>
      <c r="JM29" s="178"/>
      <c r="JN29" s="178"/>
      <c r="JO29" s="178"/>
      <c r="JP29" s="178"/>
      <c r="JQ29" s="178"/>
      <c r="JR29" s="178"/>
      <c r="JS29" s="178"/>
      <c r="JT29" s="178"/>
      <c r="JU29" s="178"/>
      <c r="JV29" s="178"/>
      <c r="JW29" s="178"/>
      <c r="JX29" s="178"/>
      <c r="JY29" s="178"/>
      <c r="JZ29" s="178"/>
      <c r="KA29" s="178"/>
      <c r="KB29" s="178"/>
      <c r="KC29" s="178"/>
      <c r="KD29" s="178"/>
      <c r="KE29" s="178"/>
      <c r="KF29" s="178"/>
      <c r="KG29" s="178"/>
      <c r="KH29" s="178"/>
      <c r="KI29" s="178"/>
      <c r="KJ29" s="178"/>
      <c r="KK29" s="178"/>
      <c r="KL29" s="178"/>
      <c r="KM29" s="178"/>
      <c r="KN29" s="178"/>
      <c r="KO29" s="178"/>
      <c r="KP29" s="178"/>
      <c r="KQ29" s="178"/>
      <c r="KR29" s="178"/>
      <c r="KS29" s="178"/>
      <c r="KT29" s="178"/>
      <c r="KU29" s="178"/>
      <c r="KV29" s="178"/>
      <c r="KW29" s="178"/>
      <c r="KX29" s="178"/>
      <c r="KY29" s="178"/>
      <c r="KZ29" s="178"/>
      <c r="LA29" s="178"/>
      <c r="LB29" s="178"/>
      <c r="LC29" s="178"/>
      <c r="LD29" s="178"/>
      <c r="LE29" s="178"/>
      <c r="LF29" s="178"/>
      <c r="LG29" s="178"/>
      <c r="LH29" s="178"/>
      <c r="LI29" s="178"/>
      <c r="LJ29" s="178"/>
      <c r="LK29" s="178"/>
      <c r="LL29" s="178"/>
      <c r="LM29" s="178"/>
      <c r="LN29" s="178"/>
      <c r="LO29" s="178"/>
      <c r="LP29" s="178"/>
      <c r="LQ29" s="178"/>
      <c r="LR29" s="178"/>
      <c r="LS29" s="178"/>
      <c r="LT29" s="178"/>
      <c r="LU29" s="178"/>
      <c r="LV29" s="178"/>
      <c r="LW29" s="178"/>
      <c r="LX29" s="178"/>
      <c r="LY29" s="178"/>
      <c r="LZ29" s="178"/>
      <c r="MA29" s="178"/>
      <c r="MB29" s="178"/>
      <c r="MC29" s="178"/>
      <c r="MD29" s="178"/>
      <c r="ME29" s="178"/>
      <c r="MF29" s="178"/>
      <c r="MG29" s="178"/>
      <c r="MH29" s="178"/>
      <c r="MI29" s="178"/>
      <c r="MJ29" s="178"/>
      <c r="MK29" s="178"/>
      <c r="ML29" s="178"/>
    </row>
    <row r="30" spans="1:352" s="181" customFormat="1" x14ac:dyDescent="0.2">
      <c r="A30" s="170">
        <v>21</v>
      </c>
      <c r="B30" s="171" t="s">
        <v>61</v>
      </c>
      <c r="C30" s="171" t="s">
        <v>195</v>
      </c>
      <c r="D30" s="171">
        <v>8</v>
      </c>
      <c r="E30" s="171"/>
      <c r="F30" s="171">
        <v>1</v>
      </c>
      <c r="G30" s="173"/>
      <c r="H30" s="172"/>
      <c r="I30" s="174"/>
      <c r="J30" s="175"/>
      <c r="K30" s="174"/>
      <c r="L30" s="176"/>
      <c r="M30" s="175"/>
      <c r="N30" s="175"/>
      <c r="O30" s="174">
        <v>2</v>
      </c>
      <c r="P30" s="175">
        <v>23878</v>
      </c>
      <c r="Q30" s="174"/>
      <c r="R30" s="175"/>
      <c r="S30" s="208"/>
      <c r="T30" s="175"/>
      <c r="U30" s="174"/>
      <c r="V30" s="175"/>
      <c r="W30" s="175"/>
      <c r="X30" s="175"/>
      <c r="Y30" s="175"/>
      <c r="Z30" s="175"/>
      <c r="AA30" s="175"/>
      <c r="AB30" s="175"/>
      <c r="AC30" s="175"/>
      <c r="AD30" s="175"/>
      <c r="AE30" s="175" t="s">
        <v>30</v>
      </c>
      <c r="AF30" s="171"/>
      <c r="AG30" s="171"/>
      <c r="AH30" s="171"/>
      <c r="AI30" s="175"/>
      <c r="AJ30" s="171"/>
      <c r="AK30" s="175"/>
      <c r="AL30" s="171"/>
      <c r="AM30" s="175"/>
      <c r="AN30" s="175"/>
      <c r="AO30" s="175"/>
      <c r="AP30" s="174"/>
      <c r="AQ30" s="175"/>
      <c r="AR30" s="172"/>
      <c r="AS30" s="177"/>
      <c r="AT30" s="174"/>
      <c r="AU30" s="175"/>
      <c r="AV30" s="171"/>
      <c r="AW30" s="171"/>
      <c r="AX30" s="171"/>
      <c r="AY30" s="171"/>
      <c r="AZ30" s="171"/>
      <c r="BA30" s="171"/>
      <c r="BB30" s="178"/>
      <c r="BC30" s="179"/>
      <c r="BD30" s="180"/>
      <c r="BE30" s="179"/>
      <c r="BF30" s="180"/>
      <c r="BG30" s="179"/>
      <c r="BH30" s="180"/>
      <c r="BI30" s="179"/>
      <c r="BJ30" s="180"/>
      <c r="BK30" s="179"/>
      <c r="BL30" s="179"/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8"/>
      <c r="BX30" s="178"/>
      <c r="BY30" s="178"/>
      <c r="BZ30" s="178"/>
      <c r="CA30" s="178"/>
      <c r="CB30" s="178"/>
      <c r="CC30" s="178"/>
      <c r="CD30" s="178"/>
      <c r="CE30" s="178"/>
      <c r="CF30" s="178"/>
      <c r="CG30" s="178"/>
      <c r="CH30" s="178"/>
      <c r="CI30" s="178"/>
      <c r="CJ30" s="178"/>
      <c r="CK30" s="178"/>
      <c r="CL30" s="178"/>
      <c r="CM30" s="178"/>
      <c r="CN30" s="178"/>
      <c r="CO30" s="178"/>
      <c r="CP30" s="178"/>
      <c r="CQ30" s="178"/>
      <c r="CR30" s="178"/>
      <c r="CS30" s="178"/>
      <c r="CT30" s="178"/>
      <c r="CU30" s="178"/>
      <c r="CV30" s="178"/>
      <c r="CW30" s="178"/>
      <c r="CX30" s="178"/>
      <c r="CY30" s="178"/>
      <c r="CZ30" s="178"/>
      <c r="DA30" s="178"/>
      <c r="DB30" s="178"/>
      <c r="DC30" s="178"/>
      <c r="DD30" s="178"/>
      <c r="DE30" s="178"/>
      <c r="DF30" s="178"/>
      <c r="DG30" s="178"/>
      <c r="DH30" s="178"/>
      <c r="DI30" s="178"/>
      <c r="DJ30" s="178"/>
      <c r="DK30" s="178"/>
      <c r="DL30" s="178"/>
      <c r="DM30" s="178"/>
      <c r="DN30" s="178"/>
      <c r="DO30" s="178"/>
      <c r="DP30" s="178"/>
      <c r="DQ30" s="178"/>
      <c r="DR30" s="178"/>
      <c r="DS30" s="178"/>
      <c r="DT30" s="178"/>
      <c r="DU30" s="178"/>
      <c r="DV30" s="178"/>
      <c r="DW30" s="178"/>
      <c r="DX30" s="178"/>
      <c r="DY30" s="178"/>
      <c r="DZ30" s="178"/>
      <c r="EA30" s="178"/>
      <c r="EB30" s="178"/>
      <c r="EC30" s="178"/>
      <c r="ED30" s="178"/>
      <c r="EE30" s="178"/>
      <c r="EF30" s="178"/>
      <c r="EG30" s="178"/>
      <c r="EH30" s="178"/>
      <c r="EI30" s="178"/>
      <c r="EJ30" s="178"/>
      <c r="EK30" s="178"/>
      <c r="EL30" s="178"/>
      <c r="EM30" s="178"/>
      <c r="EN30" s="178"/>
      <c r="EO30" s="178"/>
      <c r="EP30" s="178"/>
      <c r="EQ30" s="178"/>
      <c r="ER30" s="178"/>
      <c r="ES30" s="178"/>
      <c r="ET30" s="178"/>
      <c r="EU30" s="178"/>
      <c r="EV30" s="178"/>
      <c r="EW30" s="178"/>
      <c r="EX30" s="178"/>
      <c r="EY30" s="178"/>
      <c r="EZ30" s="178"/>
      <c r="FA30" s="178"/>
      <c r="FB30" s="178"/>
      <c r="FC30" s="178"/>
      <c r="FD30" s="178"/>
      <c r="FE30" s="178"/>
      <c r="FF30" s="178"/>
      <c r="FG30" s="178"/>
      <c r="FH30" s="178"/>
      <c r="FI30" s="178"/>
      <c r="FJ30" s="178"/>
      <c r="FK30" s="178"/>
      <c r="FL30" s="178"/>
      <c r="FM30" s="178"/>
      <c r="FN30" s="178"/>
      <c r="FO30" s="178"/>
      <c r="FP30" s="178"/>
      <c r="FQ30" s="178"/>
      <c r="FR30" s="178"/>
      <c r="FS30" s="178"/>
      <c r="FT30" s="178"/>
      <c r="FU30" s="178"/>
      <c r="FV30" s="178"/>
      <c r="FW30" s="178"/>
      <c r="FX30" s="178"/>
      <c r="FY30" s="178"/>
      <c r="FZ30" s="178"/>
      <c r="GA30" s="178"/>
      <c r="GB30" s="178"/>
      <c r="GC30" s="178"/>
      <c r="GD30" s="178"/>
      <c r="GE30" s="178"/>
      <c r="GF30" s="178"/>
      <c r="GG30" s="178"/>
      <c r="GH30" s="178"/>
      <c r="GI30" s="178"/>
      <c r="GJ30" s="178"/>
      <c r="GK30" s="178"/>
      <c r="GL30" s="178"/>
      <c r="GM30" s="178"/>
      <c r="GN30" s="178"/>
      <c r="GO30" s="178"/>
      <c r="GP30" s="178"/>
      <c r="GQ30" s="178"/>
      <c r="GR30" s="178"/>
      <c r="GS30" s="178"/>
      <c r="GT30" s="178"/>
      <c r="GU30" s="178"/>
      <c r="GV30" s="178"/>
      <c r="GW30" s="178"/>
      <c r="GX30" s="178"/>
      <c r="GY30" s="178"/>
      <c r="GZ30" s="178"/>
      <c r="HA30" s="178"/>
      <c r="HB30" s="178"/>
      <c r="HC30" s="178"/>
      <c r="HD30" s="178"/>
      <c r="HE30" s="178"/>
      <c r="HF30" s="178"/>
      <c r="HG30" s="178"/>
      <c r="HH30" s="178"/>
      <c r="HI30" s="178"/>
      <c r="HJ30" s="178"/>
      <c r="HK30" s="178"/>
      <c r="HL30" s="178"/>
      <c r="HM30" s="178"/>
      <c r="HN30" s="178"/>
      <c r="HO30" s="178"/>
      <c r="HP30" s="178"/>
      <c r="HQ30" s="178"/>
      <c r="HR30" s="178"/>
      <c r="HS30" s="178"/>
      <c r="HT30" s="178"/>
      <c r="HU30" s="178"/>
      <c r="HV30" s="178"/>
      <c r="HW30" s="178"/>
      <c r="HX30" s="178"/>
      <c r="HY30" s="178"/>
      <c r="HZ30" s="178"/>
      <c r="IA30" s="178"/>
      <c r="IB30" s="178"/>
      <c r="IC30" s="178"/>
      <c r="ID30" s="178"/>
      <c r="IE30" s="178"/>
      <c r="IF30" s="178"/>
      <c r="IG30" s="178"/>
      <c r="IH30" s="178"/>
      <c r="II30" s="178"/>
      <c r="IJ30" s="178"/>
      <c r="IK30" s="178"/>
      <c r="IL30" s="178"/>
      <c r="IM30" s="178"/>
      <c r="IN30" s="178"/>
      <c r="IO30" s="178"/>
      <c r="IP30" s="178"/>
      <c r="IQ30" s="178"/>
      <c r="IR30" s="178"/>
      <c r="IS30" s="178"/>
      <c r="IT30" s="178"/>
      <c r="IU30" s="178"/>
      <c r="IV30" s="178"/>
      <c r="IW30" s="178"/>
      <c r="IX30" s="178"/>
      <c r="IY30" s="178"/>
      <c r="IZ30" s="178"/>
      <c r="JA30" s="178"/>
      <c r="JB30" s="178"/>
      <c r="JC30" s="178"/>
      <c r="JD30" s="178"/>
      <c r="JE30" s="178"/>
      <c r="JF30" s="178"/>
      <c r="JG30" s="178"/>
      <c r="JH30" s="178"/>
      <c r="JI30" s="178"/>
      <c r="JJ30" s="178"/>
      <c r="JK30" s="178"/>
      <c r="JL30" s="178"/>
      <c r="JM30" s="178"/>
      <c r="JN30" s="178"/>
      <c r="JO30" s="178"/>
      <c r="JP30" s="178"/>
      <c r="JQ30" s="178"/>
      <c r="JR30" s="178"/>
      <c r="JS30" s="178"/>
      <c r="JT30" s="178"/>
      <c r="JU30" s="178"/>
      <c r="JV30" s="178"/>
      <c r="JW30" s="178"/>
      <c r="JX30" s="178"/>
      <c r="JY30" s="178"/>
      <c r="JZ30" s="178"/>
      <c r="KA30" s="178"/>
      <c r="KB30" s="178"/>
      <c r="KC30" s="178"/>
      <c r="KD30" s="178"/>
      <c r="KE30" s="178"/>
      <c r="KF30" s="178"/>
      <c r="KG30" s="178"/>
      <c r="KH30" s="178"/>
      <c r="KI30" s="178"/>
      <c r="KJ30" s="178"/>
      <c r="KK30" s="178"/>
      <c r="KL30" s="178"/>
      <c r="KM30" s="178"/>
      <c r="KN30" s="178"/>
      <c r="KO30" s="178"/>
      <c r="KP30" s="178"/>
      <c r="KQ30" s="178"/>
      <c r="KR30" s="178"/>
      <c r="KS30" s="178"/>
      <c r="KT30" s="178"/>
      <c r="KU30" s="178"/>
      <c r="KV30" s="178"/>
      <c r="KW30" s="178"/>
      <c r="KX30" s="178"/>
      <c r="KY30" s="178"/>
      <c r="KZ30" s="178"/>
      <c r="LA30" s="178"/>
      <c r="LB30" s="178"/>
      <c r="LC30" s="178"/>
      <c r="LD30" s="178"/>
      <c r="LE30" s="178"/>
      <c r="LF30" s="178"/>
      <c r="LG30" s="178"/>
      <c r="LH30" s="178"/>
      <c r="LI30" s="178"/>
      <c r="LJ30" s="178"/>
      <c r="LK30" s="178"/>
      <c r="LL30" s="178"/>
      <c r="LM30" s="178"/>
      <c r="LN30" s="178"/>
      <c r="LO30" s="178"/>
      <c r="LP30" s="178"/>
      <c r="LQ30" s="178"/>
      <c r="LR30" s="178"/>
      <c r="LS30" s="178"/>
      <c r="LT30" s="178"/>
      <c r="LU30" s="178"/>
      <c r="LV30" s="178"/>
      <c r="LW30" s="178"/>
      <c r="LX30" s="178"/>
      <c r="LY30" s="178"/>
      <c r="LZ30" s="178"/>
      <c r="MA30" s="178"/>
      <c r="MB30" s="178"/>
      <c r="MC30" s="178"/>
      <c r="MD30" s="178"/>
      <c r="ME30" s="178"/>
      <c r="MF30" s="178"/>
      <c r="MG30" s="178"/>
      <c r="MH30" s="178"/>
      <c r="MI30" s="178"/>
      <c r="MJ30" s="178"/>
      <c r="MK30" s="178"/>
      <c r="ML30" s="178"/>
      <c r="MM30" s="178"/>
      <c r="MN30" s="178"/>
    </row>
    <row r="31" spans="1:352" s="195" customFormat="1" x14ac:dyDescent="0.2">
      <c r="A31" s="184">
        <v>22</v>
      </c>
      <c r="B31" s="185" t="s">
        <v>62</v>
      </c>
      <c r="C31" s="185" t="s">
        <v>196</v>
      </c>
      <c r="D31" s="185">
        <v>12</v>
      </c>
      <c r="E31" s="185"/>
      <c r="F31" s="185">
        <v>1</v>
      </c>
      <c r="G31" s="187" t="s">
        <v>24</v>
      </c>
      <c r="H31" s="186" t="s">
        <v>25</v>
      </c>
      <c r="I31" s="188"/>
      <c r="J31" s="189"/>
      <c r="K31" s="188"/>
      <c r="L31" s="190"/>
      <c r="M31" s="189"/>
      <c r="N31" s="189"/>
      <c r="O31" s="188"/>
      <c r="P31" s="189"/>
      <c r="Q31" s="188">
        <v>1</v>
      </c>
      <c r="R31" s="189">
        <v>1600</v>
      </c>
      <c r="S31" s="188">
        <v>1</v>
      </c>
      <c r="T31" s="189">
        <v>3314</v>
      </c>
      <c r="U31" s="188"/>
      <c r="V31" s="189"/>
      <c r="W31" s="189"/>
      <c r="X31" s="189"/>
      <c r="Y31" s="189"/>
      <c r="Z31" s="189"/>
      <c r="AA31" s="189"/>
      <c r="AB31" s="189"/>
      <c r="AC31" s="189"/>
      <c r="AD31" s="189"/>
      <c r="AE31" s="189" t="s">
        <v>26</v>
      </c>
      <c r="AF31" s="185"/>
      <c r="AG31" s="185"/>
      <c r="AH31" s="185"/>
      <c r="AI31" s="189"/>
      <c r="AJ31" s="185"/>
      <c r="AK31" s="189"/>
      <c r="AL31" s="185"/>
      <c r="AM31" s="189"/>
      <c r="AN31" s="189"/>
      <c r="AO31" s="189"/>
      <c r="AP31" s="188"/>
      <c r="AQ31" s="189"/>
      <c r="AR31" s="186"/>
      <c r="AS31" s="191"/>
      <c r="AT31" s="188"/>
      <c r="AU31" s="189"/>
      <c r="AV31" s="185"/>
      <c r="AW31" s="185"/>
      <c r="AX31" s="185"/>
      <c r="AY31" s="185"/>
      <c r="AZ31" s="185"/>
      <c r="BA31" s="185"/>
      <c r="BB31" s="192"/>
      <c r="BC31" s="193"/>
      <c r="BD31" s="194"/>
      <c r="BE31" s="193"/>
      <c r="BF31" s="194"/>
      <c r="BG31" s="193"/>
      <c r="BH31" s="194"/>
      <c r="BI31" s="193"/>
      <c r="BJ31" s="194"/>
      <c r="BK31" s="193"/>
      <c r="BL31" s="193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2"/>
      <c r="EL31" s="192"/>
      <c r="EM31" s="192"/>
      <c r="EN31" s="192"/>
      <c r="EO31" s="192"/>
      <c r="EP31" s="192"/>
      <c r="EQ31" s="192"/>
      <c r="ER31" s="192"/>
      <c r="ES31" s="192"/>
      <c r="ET31" s="192"/>
      <c r="EU31" s="192"/>
      <c r="EV31" s="192"/>
      <c r="EW31" s="192"/>
      <c r="EX31" s="192"/>
      <c r="EY31" s="192"/>
      <c r="EZ31" s="192"/>
      <c r="FA31" s="192"/>
      <c r="FB31" s="192"/>
      <c r="FC31" s="192"/>
      <c r="FD31" s="192"/>
      <c r="FE31" s="192"/>
      <c r="FF31" s="192"/>
      <c r="FG31" s="192"/>
      <c r="FH31" s="192"/>
      <c r="FI31" s="192"/>
      <c r="FJ31" s="192"/>
      <c r="FK31" s="192"/>
      <c r="FL31" s="192"/>
      <c r="FM31" s="192"/>
      <c r="FN31" s="192"/>
      <c r="FO31" s="192"/>
      <c r="FP31" s="192"/>
      <c r="FQ31" s="192"/>
      <c r="FR31" s="192"/>
      <c r="FS31" s="192"/>
      <c r="FT31" s="192"/>
      <c r="FU31" s="192"/>
      <c r="FV31" s="192"/>
      <c r="FW31" s="192"/>
      <c r="FX31" s="192"/>
      <c r="FY31" s="192"/>
      <c r="FZ31" s="192"/>
      <c r="GA31" s="192"/>
      <c r="GB31" s="192"/>
      <c r="GC31" s="192"/>
      <c r="GD31" s="192"/>
      <c r="GE31" s="192"/>
      <c r="GF31" s="192"/>
      <c r="GG31" s="192"/>
      <c r="GH31" s="192"/>
      <c r="GI31" s="192"/>
      <c r="GJ31" s="192"/>
      <c r="GK31" s="192"/>
      <c r="GL31" s="192"/>
      <c r="GM31" s="192"/>
      <c r="GN31" s="192"/>
      <c r="GO31" s="192"/>
      <c r="GP31" s="192"/>
      <c r="GQ31" s="192"/>
      <c r="GR31" s="192"/>
      <c r="GS31" s="192"/>
      <c r="GT31" s="192"/>
      <c r="GU31" s="192"/>
      <c r="GV31" s="192"/>
      <c r="GW31" s="192"/>
      <c r="GX31" s="192"/>
      <c r="GY31" s="192"/>
      <c r="GZ31" s="192"/>
      <c r="HA31" s="192"/>
      <c r="HB31" s="192"/>
      <c r="HC31" s="192"/>
      <c r="HD31" s="192"/>
      <c r="HE31" s="192"/>
      <c r="HF31" s="192"/>
      <c r="HG31" s="192"/>
      <c r="HH31" s="192"/>
      <c r="HI31" s="192"/>
      <c r="HJ31" s="192"/>
      <c r="HK31" s="192"/>
      <c r="HL31" s="192"/>
      <c r="HM31" s="192"/>
      <c r="HN31" s="192"/>
      <c r="HO31" s="192"/>
      <c r="HP31" s="192"/>
      <c r="HQ31" s="192"/>
      <c r="HR31" s="192"/>
      <c r="HS31" s="192"/>
      <c r="HT31" s="192"/>
      <c r="HU31" s="192"/>
      <c r="HV31" s="192"/>
      <c r="HW31" s="192"/>
      <c r="HX31" s="192"/>
      <c r="HY31" s="192"/>
      <c r="HZ31" s="192"/>
      <c r="IA31" s="192"/>
      <c r="IB31" s="192"/>
      <c r="IC31" s="192"/>
      <c r="ID31" s="192"/>
      <c r="IE31" s="192"/>
      <c r="IF31" s="192"/>
      <c r="IG31" s="192"/>
      <c r="IH31" s="192"/>
      <c r="II31" s="192"/>
      <c r="IJ31" s="192"/>
      <c r="IK31" s="192"/>
      <c r="IL31" s="192"/>
      <c r="IM31" s="192"/>
      <c r="IN31" s="192"/>
      <c r="IO31" s="192"/>
      <c r="IP31" s="192"/>
      <c r="IQ31" s="192"/>
      <c r="IR31" s="192"/>
      <c r="IS31" s="192"/>
      <c r="IT31" s="192"/>
      <c r="IU31" s="192"/>
      <c r="IV31" s="192"/>
      <c r="IW31" s="192"/>
      <c r="IX31" s="192"/>
      <c r="IY31" s="192"/>
      <c r="IZ31" s="192"/>
      <c r="JA31" s="192"/>
      <c r="JB31" s="192"/>
      <c r="JC31" s="192"/>
      <c r="JD31" s="192"/>
      <c r="JE31" s="192"/>
      <c r="JF31" s="192"/>
      <c r="JG31" s="192"/>
      <c r="JH31" s="192"/>
      <c r="JI31" s="192"/>
      <c r="JJ31" s="192"/>
      <c r="JK31" s="192"/>
      <c r="JL31" s="192"/>
      <c r="JM31" s="192"/>
      <c r="JN31" s="192"/>
      <c r="JO31" s="192"/>
      <c r="JP31" s="192"/>
      <c r="JQ31" s="192"/>
      <c r="JR31" s="192"/>
      <c r="JS31" s="192"/>
      <c r="JT31" s="192"/>
      <c r="JU31" s="192"/>
      <c r="JV31" s="192"/>
      <c r="JW31" s="192"/>
      <c r="JX31" s="192"/>
      <c r="JY31" s="192"/>
      <c r="JZ31" s="192"/>
      <c r="KA31" s="192"/>
      <c r="KB31" s="192"/>
      <c r="KC31" s="192"/>
      <c r="KD31" s="192"/>
      <c r="KE31" s="192"/>
      <c r="KF31" s="192"/>
      <c r="KG31" s="192"/>
      <c r="KH31" s="192"/>
      <c r="KI31" s="192"/>
      <c r="KJ31" s="192"/>
      <c r="KK31" s="192"/>
      <c r="KL31" s="192"/>
      <c r="KM31" s="192"/>
      <c r="KN31" s="192"/>
      <c r="KO31" s="192"/>
      <c r="KP31" s="192"/>
      <c r="KQ31" s="192"/>
      <c r="KR31" s="192"/>
      <c r="KS31" s="192"/>
      <c r="KT31" s="192"/>
      <c r="KU31" s="192"/>
      <c r="KV31" s="192"/>
      <c r="KW31" s="192"/>
      <c r="KX31" s="192"/>
      <c r="KY31" s="192"/>
      <c r="KZ31" s="192"/>
      <c r="LA31" s="192"/>
      <c r="LB31" s="192"/>
      <c r="LC31" s="192"/>
      <c r="LD31" s="192"/>
      <c r="LE31" s="192"/>
      <c r="LF31" s="192"/>
      <c r="LG31" s="192"/>
      <c r="LH31" s="192"/>
      <c r="LI31" s="192"/>
      <c r="LJ31" s="192"/>
      <c r="LK31" s="192"/>
      <c r="LL31" s="192"/>
      <c r="LM31" s="192"/>
      <c r="LN31" s="192"/>
      <c r="LO31" s="192"/>
      <c r="LP31" s="192"/>
      <c r="LQ31" s="192"/>
      <c r="LR31" s="192"/>
      <c r="LS31" s="192"/>
      <c r="LT31" s="192"/>
      <c r="LU31" s="192"/>
      <c r="LV31" s="192"/>
      <c r="LW31" s="192"/>
      <c r="LX31" s="192"/>
      <c r="LY31" s="192"/>
      <c r="LZ31" s="192"/>
      <c r="MA31" s="192"/>
      <c r="MB31" s="192"/>
      <c r="MC31" s="192"/>
      <c r="MD31" s="192"/>
      <c r="ME31" s="192"/>
      <c r="MF31" s="192"/>
      <c r="MG31" s="192"/>
      <c r="MH31" s="192"/>
      <c r="MI31" s="192"/>
      <c r="MJ31" s="192"/>
      <c r="MK31" s="192"/>
      <c r="ML31" s="192"/>
      <c r="MM31" s="192"/>
      <c r="MN31" s="192"/>
    </row>
    <row r="32" spans="1:352" s="230" customFormat="1" x14ac:dyDescent="0.2">
      <c r="A32" s="217">
        <v>23</v>
      </c>
      <c r="B32" s="218" t="s">
        <v>63</v>
      </c>
      <c r="C32" s="218" t="s">
        <v>197</v>
      </c>
      <c r="D32" s="218">
        <v>9</v>
      </c>
      <c r="E32" s="218">
        <v>1</v>
      </c>
      <c r="F32" s="218"/>
      <c r="G32" s="220" t="s">
        <v>64</v>
      </c>
      <c r="H32" s="219" t="s">
        <v>33</v>
      </c>
      <c r="I32" s="221"/>
      <c r="J32" s="222"/>
      <c r="K32" s="221"/>
      <c r="L32" s="223"/>
      <c r="M32" s="222"/>
      <c r="N32" s="222"/>
      <c r="O32" s="221"/>
      <c r="P32" s="222"/>
      <c r="Q32" s="221"/>
      <c r="R32" s="222"/>
      <c r="S32" s="224">
        <v>1</v>
      </c>
      <c r="T32" s="225">
        <v>960</v>
      </c>
      <c r="U32" s="221"/>
      <c r="V32" s="222"/>
      <c r="W32" s="222"/>
      <c r="X32" s="222"/>
      <c r="Y32" s="222"/>
      <c r="Z32" s="222"/>
      <c r="AA32" s="222"/>
      <c r="AB32" s="222"/>
      <c r="AC32" s="222"/>
      <c r="AD32" s="222"/>
      <c r="AE32" s="222" t="s">
        <v>59</v>
      </c>
      <c r="AF32" s="218"/>
      <c r="AG32" s="218"/>
      <c r="AH32" s="218"/>
      <c r="AI32" s="222"/>
      <c r="AJ32" s="218"/>
      <c r="AK32" s="222"/>
      <c r="AL32" s="218"/>
      <c r="AM32" s="222"/>
      <c r="AN32" s="222"/>
      <c r="AO32" s="222"/>
      <c r="AP32" s="221"/>
      <c r="AQ32" s="225"/>
      <c r="AR32" s="219"/>
      <c r="AS32" s="226"/>
      <c r="AT32" s="221"/>
      <c r="AU32" s="222"/>
      <c r="AV32" s="218"/>
      <c r="AW32" s="218"/>
      <c r="AX32" s="218"/>
      <c r="AY32" s="218"/>
      <c r="AZ32" s="218"/>
      <c r="BA32" s="218"/>
      <c r="BB32" s="227"/>
      <c r="BC32" s="228"/>
      <c r="BD32" s="229"/>
      <c r="BE32" s="228"/>
      <c r="BF32" s="229"/>
      <c r="BG32" s="228"/>
      <c r="BH32" s="229"/>
      <c r="BI32" s="228"/>
      <c r="BJ32" s="229"/>
      <c r="BK32" s="228"/>
      <c r="BL32" s="228"/>
      <c r="BM32" s="227"/>
      <c r="BN32" s="227"/>
      <c r="BO32" s="227"/>
      <c r="BP32" s="227"/>
      <c r="BQ32" s="227"/>
      <c r="BR32" s="227"/>
      <c r="BS32" s="227"/>
      <c r="BT32" s="227"/>
      <c r="BU32" s="227"/>
      <c r="BV32" s="227"/>
      <c r="BW32" s="227"/>
      <c r="BX32" s="227"/>
      <c r="BY32" s="227"/>
      <c r="BZ32" s="227"/>
      <c r="CA32" s="227"/>
      <c r="CB32" s="227"/>
      <c r="CC32" s="227"/>
      <c r="CD32" s="227"/>
      <c r="CE32" s="227"/>
      <c r="CF32" s="227"/>
      <c r="CG32" s="227"/>
      <c r="CH32" s="227"/>
      <c r="CI32" s="227"/>
      <c r="CJ32" s="227"/>
      <c r="CK32" s="227"/>
      <c r="CL32" s="227"/>
      <c r="CM32" s="227"/>
      <c r="CN32" s="227"/>
      <c r="CO32" s="227"/>
      <c r="CP32" s="227"/>
      <c r="CQ32" s="227"/>
      <c r="CR32" s="227"/>
      <c r="CS32" s="227"/>
      <c r="CT32" s="227"/>
      <c r="CU32" s="227"/>
      <c r="CV32" s="227"/>
      <c r="CW32" s="227"/>
      <c r="CX32" s="227"/>
      <c r="CY32" s="227"/>
      <c r="CZ32" s="227"/>
      <c r="DA32" s="227"/>
      <c r="DB32" s="227"/>
      <c r="DC32" s="227"/>
      <c r="DD32" s="227"/>
      <c r="DE32" s="227"/>
      <c r="DF32" s="227"/>
      <c r="DG32" s="227"/>
      <c r="DH32" s="227"/>
      <c r="DI32" s="227"/>
      <c r="DJ32" s="227"/>
      <c r="DK32" s="227"/>
      <c r="DL32" s="227"/>
      <c r="DM32" s="227"/>
      <c r="DN32" s="227"/>
      <c r="DO32" s="227"/>
      <c r="DP32" s="227"/>
      <c r="DQ32" s="227"/>
      <c r="DR32" s="227"/>
      <c r="DS32" s="227"/>
      <c r="DT32" s="227"/>
      <c r="DU32" s="227"/>
      <c r="DV32" s="227"/>
      <c r="DW32" s="227"/>
      <c r="DX32" s="227"/>
      <c r="DY32" s="227"/>
      <c r="DZ32" s="227"/>
      <c r="EA32" s="227"/>
      <c r="EB32" s="227"/>
      <c r="EC32" s="227"/>
      <c r="ED32" s="227"/>
      <c r="EE32" s="227"/>
      <c r="EF32" s="227"/>
      <c r="EG32" s="227"/>
      <c r="EH32" s="227"/>
      <c r="EI32" s="227"/>
      <c r="EJ32" s="227"/>
      <c r="EK32" s="227"/>
      <c r="EL32" s="227"/>
      <c r="EM32" s="227"/>
      <c r="EN32" s="227"/>
      <c r="EO32" s="227"/>
      <c r="EP32" s="227"/>
      <c r="EQ32" s="227"/>
      <c r="ER32" s="227"/>
      <c r="ES32" s="227"/>
      <c r="ET32" s="227"/>
      <c r="EU32" s="227"/>
      <c r="EV32" s="227"/>
      <c r="EW32" s="227"/>
      <c r="EX32" s="227"/>
      <c r="EY32" s="227"/>
      <c r="EZ32" s="227"/>
      <c r="FA32" s="227"/>
      <c r="FB32" s="227"/>
      <c r="FC32" s="227"/>
      <c r="FD32" s="227"/>
      <c r="FE32" s="227"/>
      <c r="FF32" s="227"/>
      <c r="FG32" s="227"/>
      <c r="FH32" s="227"/>
      <c r="FI32" s="227"/>
      <c r="FJ32" s="227"/>
      <c r="FK32" s="227"/>
      <c r="FL32" s="227"/>
      <c r="FM32" s="227"/>
      <c r="FN32" s="227"/>
      <c r="FO32" s="227"/>
      <c r="FP32" s="227"/>
      <c r="FQ32" s="227"/>
      <c r="FR32" s="227"/>
      <c r="FS32" s="227"/>
      <c r="FT32" s="227"/>
      <c r="FU32" s="227"/>
      <c r="FV32" s="227"/>
      <c r="FW32" s="227"/>
      <c r="FX32" s="227"/>
      <c r="FY32" s="227"/>
      <c r="FZ32" s="227"/>
      <c r="GA32" s="227"/>
      <c r="GB32" s="227"/>
      <c r="GC32" s="227"/>
      <c r="GD32" s="227"/>
      <c r="GE32" s="227"/>
      <c r="GF32" s="227"/>
      <c r="GG32" s="227"/>
      <c r="GH32" s="227"/>
      <c r="GI32" s="227"/>
      <c r="GJ32" s="227"/>
      <c r="GK32" s="227"/>
      <c r="GL32" s="227"/>
      <c r="GM32" s="227"/>
      <c r="GN32" s="227"/>
      <c r="GO32" s="227"/>
      <c r="GP32" s="227"/>
      <c r="GQ32" s="227"/>
      <c r="GR32" s="227"/>
      <c r="GS32" s="227"/>
      <c r="GT32" s="227"/>
      <c r="GU32" s="227"/>
      <c r="GV32" s="227"/>
      <c r="GW32" s="227"/>
      <c r="GX32" s="227"/>
      <c r="GY32" s="227"/>
      <c r="GZ32" s="227"/>
      <c r="HA32" s="227"/>
      <c r="HB32" s="227"/>
      <c r="HC32" s="227"/>
      <c r="HD32" s="227"/>
      <c r="HE32" s="227"/>
      <c r="HF32" s="227"/>
      <c r="HG32" s="227"/>
      <c r="HH32" s="227"/>
      <c r="HI32" s="227"/>
      <c r="HJ32" s="227"/>
      <c r="HK32" s="227"/>
      <c r="HL32" s="227"/>
      <c r="HM32" s="227"/>
      <c r="HN32" s="227"/>
      <c r="HO32" s="227"/>
      <c r="HP32" s="227"/>
      <c r="HQ32" s="227"/>
      <c r="HR32" s="227"/>
      <c r="HS32" s="227"/>
      <c r="HT32" s="227"/>
      <c r="HU32" s="227"/>
      <c r="HV32" s="227"/>
      <c r="HW32" s="227"/>
      <c r="HX32" s="227"/>
      <c r="HY32" s="227"/>
      <c r="HZ32" s="227"/>
      <c r="IA32" s="227"/>
      <c r="IB32" s="227"/>
      <c r="IC32" s="227"/>
      <c r="ID32" s="227"/>
      <c r="IE32" s="227"/>
      <c r="IF32" s="227"/>
      <c r="IG32" s="227"/>
      <c r="IH32" s="227"/>
      <c r="II32" s="227"/>
      <c r="IJ32" s="227"/>
      <c r="IK32" s="227"/>
      <c r="IL32" s="227"/>
      <c r="IM32" s="227"/>
      <c r="IN32" s="227"/>
      <c r="IO32" s="227"/>
      <c r="IP32" s="227"/>
      <c r="IQ32" s="227"/>
      <c r="IR32" s="227"/>
      <c r="IS32" s="227"/>
      <c r="IT32" s="227"/>
      <c r="IU32" s="227"/>
      <c r="IV32" s="227"/>
      <c r="IW32" s="227"/>
      <c r="IX32" s="227"/>
      <c r="IY32" s="227"/>
      <c r="IZ32" s="227"/>
      <c r="JA32" s="227"/>
      <c r="JB32" s="227"/>
      <c r="JC32" s="227"/>
      <c r="JD32" s="227"/>
      <c r="JE32" s="227"/>
      <c r="JF32" s="227"/>
      <c r="JG32" s="227"/>
      <c r="JH32" s="227"/>
      <c r="JI32" s="227"/>
      <c r="JJ32" s="227"/>
      <c r="JK32" s="227"/>
      <c r="JL32" s="227"/>
      <c r="JM32" s="227"/>
      <c r="JN32" s="227"/>
      <c r="JO32" s="227"/>
      <c r="JP32" s="227"/>
      <c r="JQ32" s="227"/>
      <c r="JR32" s="227"/>
      <c r="JS32" s="227"/>
      <c r="JT32" s="227"/>
      <c r="JU32" s="227"/>
      <c r="JV32" s="227"/>
      <c r="JW32" s="227"/>
      <c r="JX32" s="227"/>
      <c r="JY32" s="227"/>
      <c r="JZ32" s="227"/>
      <c r="KA32" s="227"/>
      <c r="KB32" s="227"/>
      <c r="KC32" s="227"/>
      <c r="KD32" s="227"/>
      <c r="KE32" s="227"/>
      <c r="KF32" s="227"/>
      <c r="KG32" s="227"/>
      <c r="KH32" s="227"/>
      <c r="KI32" s="227"/>
      <c r="KJ32" s="227"/>
      <c r="KK32" s="227"/>
      <c r="KL32" s="227"/>
      <c r="KM32" s="227"/>
      <c r="KN32" s="227"/>
      <c r="KO32" s="227"/>
      <c r="KP32" s="227"/>
      <c r="KQ32" s="227"/>
      <c r="KR32" s="227"/>
      <c r="KS32" s="227"/>
      <c r="KT32" s="227"/>
      <c r="KU32" s="227"/>
      <c r="KV32" s="227"/>
      <c r="KW32" s="227"/>
      <c r="KX32" s="227"/>
      <c r="KY32" s="227"/>
      <c r="KZ32" s="227"/>
      <c r="LA32" s="227"/>
      <c r="LB32" s="227"/>
      <c r="LC32" s="227"/>
      <c r="LD32" s="227"/>
      <c r="LE32" s="227"/>
      <c r="LF32" s="227"/>
      <c r="LG32" s="227"/>
      <c r="LH32" s="227"/>
      <c r="LI32" s="227"/>
      <c r="LJ32" s="227"/>
      <c r="LK32" s="227"/>
      <c r="LL32" s="227"/>
      <c r="LM32" s="227"/>
      <c r="LN32" s="227"/>
      <c r="LO32" s="227"/>
      <c r="LP32" s="227"/>
      <c r="LQ32" s="227"/>
      <c r="LR32" s="227"/>
      <c r="LS32" s="227"/>
      <c r="LT32" s="227"/>
      <c r="LU32" s="227"/>
      <c r="LV32" s="227"/>
      <c r="LW32" s="227"/>
      <c r="LX32" s="227"/>
      <c r="LY32" s="227"/>
      <c r="LZ32" s="227"/>
      <c r="MA32" s="227"/>
      <c r="MB32" s="227"/>
      <c r="MC32" s="227"/>
      <c r="MD32" s="227"/>
      <c r="ME32" s="227"/>
      <c r="MF32" s="227"/>
      <c r="MG32" s="227"/>
      <c r="MH32" s="227"/>
      <c r="MI32" s="227"/>
      <c r="MJ32" s="227"/>
      <c r="MK32" s="227"/>
      <c r="ML32" s="227"/>
      <c r="MM32" s="227"/>
      <c r="MN32" s="227"/>
    </row>
    <row r="33" spans="1:352" s="230" customFormat="1" x14ac:dyDescent="0.2">
      <c r="A33" s="217">
        <v>24</v>
      </c>
      <c r="B33" s="218" t="s">
        <v>65</v>
      </c>
      <c r="C33" s="218" t="s">
        <v>198</v>
      </c>
      <c r="D33" s="218">
        <v>16</v>
      </c>
      <c r="E33" s="218">
        <v>1</v>
      </c>
      <c r="F33" s="218"/>
      <c r="G33" s="220" t="s">
        <v>66</v>
      </c>
      <c r="H33" s="219" t="s">
        <v>33</v>
      </c>
      <c r="I33" s="221"/>
      <c r="J33" s="222"/>
      <c r="K33" s="221"/>
      <c r="L33" s="223"/>
      <c r="M33" s="222"/>
      <c r="N33" s="222"/>
      <c r="O33" s="221"/>
      <c r="P33" s="222"/>
      <c r="Q33" s="221"/>
      <c r="R33" s="222"/>
      <c r="S33" s="221">
        <v>1</v>
      </c>
      <c r="T33" s="225">
        <v>1890</v>
      </c>
      <c r="U33" s="221"/>
      <c r="V33" s="222"/>
      <c r="W33" s="222"/>
      <c r="X33" s="222"/>
      <c r="Y33" s="222"/>
      <c r="Z33" s="222"/>
      <c r="AA33" s="222"/>
      <c r="AB33" s="222"/>
      <c r="AC33" s="222"/>
      <c r="AD33" s="222"/>
      <c r="AE33" s="222" t="s">
        <v>26</v>
      </c>
      <c r="AF33" s="218"/>
      <c r="AG33" s="218"/>
      <c r="AH33" s="218"/>
      <c r="AI33" s="222"/>
      <c r="AJ33" s="218"/>
      <c r="AK33" s="222"/>
      <c r="AL33" s="218"/>
      <c r="AM33" s="222"/>
      <c r="AN33" s="222"/>
      <c r="AO33" s="222"/>
      <c r="AP33" s="221"/>
      <c r="AQ33" s="225"/>
      <c r="AR33" s="219"/>
      <c r="AS33" s="226"/>
      <c r="AT33" s="221"/>
      <c r="AU33" s="222"/>
      <c r="AV33" s="218"/>
      <c r="AW33" s="218"/>
      <c r="AX33" s="218"/>
      <c r="AY33" s="218"/>
      <c r="AZ33" s="218"/>
      <c r="BA33" s="218"/>
      <c r="BB33" s="227"/>
      <c r="BC33" s="228"/>
      <c r="BD33" s="229"/>
      <c r="BE33" s="228"/>
      <c r="BF33" s="229"/>
      <c r="BG33" s="228"/>
      <c r="BH33" s="229"/>
      <c r="BI33" s="228"/>
      <c r="BJ33" s="229"/>
      <c r="BK33" s="228"/>
      <c r="BL33" s="228"/>
      <c r="BM33" s="227"/>
      <c r="BN33" s="227"/>
      <c r="BO33" s="227"/>
      <c r="BP33" s="227"/>
      <c r="BQ33" s="227"/>
      <c r="BR33" s="227"/>
      <c r="BS33" s="227"/>
      <c r="BT33" s="227"/>
      <c r="BU33" s="227"/>
      <c r="BV33" s="227"/>
      <c r="BW33" s="227"/>
      <c r="BX33" s="227"/>
      <c r="BY33" s="227"/>
      <c r="BZ33" s="227"/>
      <c r="CA33" s="227"/>
      <c r="CB33" s="227"/>
      <c r="CC33" s="227"/>
      <c r="CD33" s="227"/>
      <c r="CE33" s="227"/>
      <c r="CF33" s="227"/>
      <c r="CG33" s="227"/>
      <c r="CH33" s="227"/>
      <c r="CI33" s="227"/>
      <c r="CJ33" s="227"/>
      <c r="CK33" s="227"/>
      <c r="CL33" s="227"/>
      <c r="CM33" s="227"/>
      <c r="CN33" s="227"/>
      <c r="CO33" s="227"/>
      <c r="CP33" s="227"/>
      <c r="CQ33" s="227"/>
      <c r="CR33" s="227"/>
      <c r="CS33" s="227"/>
      <c r="CT33" s="227"/>
      <c r="CU33" s="227"/>
      <c r="CV33" s="227"/>
      <c r="CW33" s="227"/>
      <c r="CX33" s="227"/>
      <c r="CY33" s="227"/>
      <c r="CZ33" s="227"/>
      <c r="DA33" s="227"/>
      <c r="DB33" s="227"/>
      <c r="DC33" s="227"/>
      <c r="DD33" s="227"/>
      <c r="DE33" s="227"/>
      <c r="DF33" s="227"/>
      <c r="DG33" s="227"/>
      <c r="DH33" s="227"/>
      <c r="DI33" s="227"/>
      <c r="DJ33" s="227"/>
      <c r="DK33" s="227"/>
      <c r="DL33" s="227"/>
      <c r="DM33" s="227"/>
      <c r="DN33" s="227"/>
      <c r="DO33" s="227"/>
      <c r="DP33" s="227"/>
      <c r="DQ33" s="227"/>
      <c r="DR33" s="227"/>
      <c r="DS33" s="227"/>
      <c r="DT33" s="227"/>
      <c r="DU33" s="227"/>
      <c r="DV33" s="227"/>
      <c r="DW33" s="227"/>
      <c r="DX33" s="227"/>
      <c r="DY33" s="227"/>
      <c r="DZ33" s="227"/>
      <c r="EA33" s="227"/>
      <c r="EB33" s="227"/>
      <c r="EC33" s="227"/>
      <c r="ED33" s="227"/>
      <c r="EE33" s="227"/>
      <c r="EF33" s="227"/>
      <c r="EG33" s="227"/>
      <c r="EH33" s="227"/>
      <c r="EI33" s="227"/>
      <c r="EJ33" s="227"/>
      <c r="EK33" s="227"/>
      <c r="EL33" s="227"/>
      <c r="EM33" s="227"/>
      <c r="EN33" s="227"/>
      <c r="EO33" s="227"/>
      <c r="EP33" s="227"/>
      <c r="EQ33" s="227"/>
      <c r="ER33" s="227"/>
      <c r="ES33" s="227"/>
      <c r="ET33" s="227"/>
      <c r="EU33" s="227"/>
      <c r="EV33" s="227"/>
      <c r="EW33" s="227"/>
      <c r="EX33" s="227"/>
      <c r="EY33" s="227"/>
      <c r="EZ33" s="227"/>
      <c r="FA33" s="227"/>
      <c r="FB33" s="227"/>
      <c r="FC33" s="227"/>
      <c r="FD33" s="227"/>
      <c r="FE33" s="227"/>
      <c r="FF33" s="227"/>
      <c r="FG33" s="227"/>
      <c r="FH33" s="227"/>
      <c r="FI33" s="227"/>
      <c r="FJ33" s="227"/>
      <c r="FK33" s="227"/>
      <c r="FL33" s="227"/>
      <c r="FM33" s="227"/>
      <c r="FN33" s="227"/>
      <c r="FO33" s="227"/>
      <c r="FP33" s="227"/>
      <c r="FQ33" s="227"/>
      <c r="FR33" s="227"/>
      <c r="FS33" s="227"/>
      <c r="FT33" s="227"/>
      <c r="FU33" s="227"/>
      <c r="FV33" s="227"/>
      <c r="FW33" s="227"/>
      <c r="FX33" s="227"/>
      <c r="FY33" s="227"/>
      <c r="FZ33" s="227"/>
      <c r="GA33" s="227"/>
      <c r="GB33" s="227"/>
      <c r="GC33" s="227"/>
      <c r="GD33" s="227"/>
      <c r="GE33" s="227"/>
      <c r="GF33" s="227"/>
      <c r="GG33" s="227"/>
      <c r="GH33" s="227"/>
      <c r="GI33" s="227"/>
      <c r="GJ33" s="227"/>
      <c r="GK33" s="227"/>
      <c r="GL33" s="227"/>
      <c r="GM33" s="227"/>
      <c r="GN33" s="227"/>
      <c r="GO33" s="227"/>
      <c r="GP33" s="227"/>
      <c r="GQ33" s="227"/>
      <c r="GR33" s="227"/>
      <c r="GS33" s="227"/>
      <c r="GT33" s="227"/>
      <c r="GU33" s="227"/>
      <c r="GV33" s="227"/>
      <c r="GW33" s="227"/>
      <c r="GX33" s="227"/>
      <c r="GY33" s="227"/>
      <c r="GZ33" s="227"/>
      <c r="HA33" s="227"/>
      <c r="HB33" s="227"/>
      <c r="HC33" s="227"/>
      <c r="HD33" s="227"/>
      <c r="HE33" s="227"/>
      <c r="HF33" s="227"/>
      <c r="HG33" s="227"/>
      <c r="HH33" s="227"/>
      <c r="HI33" s="227"/>
      <c r="HJ33" s="227"/>
      <c r="HK33" s="227"/>
      <c r="HL33" s="227"/>
      <c r="HM33" s="227"/>
      <c r="HN33" s="227"/>
      <c r="HO33" s="227"/>
      <c r="HP33" s="227"/>
      <c r="HQ33" s="227"/>
      <c r="HR33" s="227"/>
      <c r="HS33" s="227"/>
      <c r="HT33" s="227"/>
      <c r="HU33" s="227"/>
      <c r="HV33" s="227"/>
      <c r="HW33" s="227"/>
      <c r="HX33" s="227"/>
      <c r="HY33" s="227"/>
      <c r="HZ33" s="227"/>
      <c r="IA33" s="227"/>
      <c r="IB33" s="227"/>
      <c r="IC33" s="227"/>
      <c r="ID33" s="227"/>
      <c r="IE33" s="227"/>
      <c r="IF33" s="227"/>
      <c r="IG33" s="227"/>
      <c r="IH33" s="227"/>
      <c r="II33" s="227"/>
      <c r="IJ33" s="227"/>
      <c r="IK33" s="227"/>
      <c r="IL33" s="227"/>
      <c r="IM33" s="227"/>
      <c r="IN33" s="227"/>
      <c r="IO33" s="227"/>
      <c r="IP33" s="227"/>
      <c r="IQ33" s="227"/>
      <c r="IR33" s="227"/>
      <c r="IS33" s="227"/>
      <c r="IT33" s="227"/>
      <c r="IU33" s="227"/>
      <c r="IV33" s="227"/>
      <c r="IW33" s="227"/>
      <c r="IX33" s="227"/>
      <c r="IY33" s="227"/>
      <c r="IZ33" s="227"/>
      <c r="JA33" s="227"/>
      <c r="JB33" s="227"/>
      <c r="JC33" s="227"/>
      <c r="JD33" s="227"/>
      <c r="JE33" s="227"/>
      <c r="JF33" s="227"/>
      <c r="JG33" s="227"/>
      <c r="JH33" s="227"/>
      <c r="JI33" s="227"/>
      <c r="JJ33" s="227"/>
      <c r="JK33" s="227"/>
      <c r="JL33" s="227"/>
      <c r="JM33" s="227"/>
      <c r="JN33" s="227"/>
      <c r="JO33" s="227"/>
      <c r="JP33" s="227"/>
      <c r="JQ33" s="227"/>
      <c r="JR33" s="227"/>
      <c r="JS33" s="227"/>
      <c r="JT33" s="227"/>
      <c r="JU33" s="227"/>
      <c r="JV33" s="227"/>
      <c r="JW33" s="227"/>
      <c r="JX33" s="227"/>
      <c r="JY33" s="227"/>
      <c r="JZ33" s="227"/>
      <c r="KA33" s="227"/>
      <c r="KB33" s="227"/>
      <c r="KC33" s="227"/>
      <c r="KD33" s="227"/>
      <c r="KE33" s="227"/>
      <c r="KF33" s="227"/>
      <c r="KG33" s="227"/>
      <c r="KH33" s="227"/>
      <c r="KI33" s="227"/>
      <c r="KJ33" s="227"/>
      <c r="KK33" s="227"/>
      <c r="KL33" s="227"/>
      <c r="KM33" s="227"/>
      <c r="KN33" s="227"/>
      <c r="KO33" s="227"/>
      <c r="KP33" s="227"/>
      <c r="KQ33" s="227"/>
      <c r="KR33" s="227"/>
      <c r="KS33" s="227"/>
      <c r="KT33" s="227"/>
      <c r="KU33" s="227"/>
      <c r="KV33" s="227"/>
      <c r="KW33" s="227"/>
      <c r="KX33" s="227"/>
      <c r="KY33" s="227"/>
      <c r="KZ33" s="227"/>
      <c r="LA33" s="227"/>
      <c r="LB33" s="227"/>
      <c r="LC33" s="227"/>
      <c r="LD33" s="227"/>
      <c r="LE33" s="227"/>
      <c r="LF33" s="227"/>
      <c r="LG33" s="227"/>
      <c r="LH33" s="227"/>
      <c r="LI33" s="227"/>
      <c r="LJ33" s="227"/>
      <c r="LK33" s="227"/>
      <c r="LL33" s="227"/>
      <c r="LM33" s="227"/>
      <c r="LN33" s="227"/>
      <c r="LO33" s="227"/>
      <c r="LP33" s="227"/>
      <c r="LQ33" s="227"/>
      <c r="LR33" s="227"/>
      <c r="LS33" s="227"/>
      <c r="LT33" s="227"/>
      <c r="LU33" s="227"/>
      <c r="LV33" s="227"/>
      <c r="LW33" s="227"/>
      <c r="LX33" s="227"/>
      <c r="LY33" s="227"/>
      <c r="LZ33" s="227"/>
      <c r="MA33" s="227"/>
      <c r="MB33" s="227"/>
      <c r="MC33" s="227"/>
      <c r="MD33" s="227"/>
      <c r="ME33" s="227"/>
      <c r="MF33" s="227"/>
      <c r="MG33" s="227"/>
      <c r="MH33" s="227"/>
      <c r="MI33" s="227"/>
      <c r="MJ33" s="227"/>
      <c r="MK33" s="227"/>
      <c r="ML33" s="227"/>
      <c r="MM33" s="227"/>
      <c r="MN33" s="227"/>
    </row>
    <row r="34" spans="1:352" s="230" customFormat="1" x14ac:dyDescent="0.2">
      <c r="A34" s="217">
        <v>25</v>
      </c>
      <c r="B34" s="218" t="s">
        <v>67</v>
      </c>
      <c r="C34" s="218" t="s">
        <v>199</v>
      </c>
      <c r="D34" s="218">
        <v>14</v>
      </c>
      <c r="E34" s="218"/>
      <c r="F34" s="218">
        <v>1</v>
      </c>
      <c r="G34" s="220" t="s">
        <v>68</v>
      </c>
      <c r="H34" s="219" t="s">
        <v>25</v>
      </c>
      <c r="I34" s="221"/>
      <c r="J34" s="222"/>
      <c r="K34" s="221"/>
      <c r="L34" s="223"/>
      <c r="M34" s="222"/>
      <c r="N34" s="222"/>
      <c r="O34" s="221"/>
      <c r="P34" s="222"/>
      <c r="Q34" s="221"/>
      <c r="R34" s="222"/>
      <c r="S34" s="224"/>
      <c r="T34" s="225"/>
      <c r="U34" s="221"/>
      <c r="V34" s="222"/>
      <c r="W34" s="222"/>
      <c r="X34" s="222"/>
      <c r="Y34" s="222"/>
      <c r="Z34" s="222"/>
      <c r="AA34" s="222"/>
      <c r="AB34" s="222"/>
      <c r="AC34" s="222"/>
      <c r="AD34" s="222"/>
      <c r="AE34" s="222" t="s">
        <v>26</v>
      </c>
      <c r="AF34" s="218"/>
      <c r="AG34" s="218"/>
      <c r="AH34" s="218"/>
      <c r="AI34" s="222"/>
      <c r="AJ34" s="218"/>
      <c r="AK34" s="222"/>
      <c r="AL34" s="218"/>
      <c r="AM34" s="222"/>
      <c r="AN34" s="222"/>
      <c r="AO34" s="222"/>
      <c r="AP34" s="221">
        <v>100</v>
      </c>
      <c r="AQ34" s="225">
        <v>21531</v>
      </c>
      <c r="AR34" s="218">
        <v>50</v>
      </c>
      <c r="AS34" s="226">
        <v>10765.5</v>
      </c>
      <c r="AT34" s="221"/>
      <c r="AU34" s="222"/>
      <c r="AV34" s="218"/>
      <c r="AW34" s="218"/>
      <c r="AX34" s="218"/>
      <c r="AY34" s="218"/>
      <c r="AZ34" s="218"/>
      <c r="BA34" s="218"/>
      <c r="BB34" s="227"/>
      <c r="BC34" s="228"/>
      <c r="BD34" s="229"/>
      <c r="BE34" s="228"/>
      <c r="BF34" s="229"/>
      <c r="BG34" s="228"/>
      <c r="BH34" s="229"/>
      <c r="BI34" s="228"/>
      <c r="BJ34" s="229"/>
      <c r="BK34" s="228"/>
      <c r="BL34" s="228"/>
      <c r="BM34" s="227"/>
      <c r="BN34" s="227"/>
      <c r="BO34" s="227"/>
      <c r="BP34" s="227"/>
      <c r="BQ34" s="227"/>
      <c r="BR34" s="227"/>
      <c r="BS34" s="227"/>
      <c r="BT34" s="227"/>
      <c r="BU34" s="227"/>
      <c r="BV34" s="227"/>
      <c r="BW34" s="227"/>
      <c r="BX34" s="227"/>
      <c r="BY34" s="227"/>
      <c r="BZ34" s="227"/>
      <c r="CA34" s="227"/>
      <c r="CB34" s="227"/>
      <c r="CC34" s="227"/>
      <c r="CD34" s="227"/>
      <c r="CE34" s="227"/>
      <c r="CF34" s="227"/>
      <c r="CG34" s="227"/>
      <c r="CH34" s="227"/>
      <c r="CI34" s="227"/>
      <c r="CJ34" s="227"/>
      <c r="CK34" s="227"/>
      <c r="CL34" s="227"/>
      <c r="CM34" s="227"/>
      <c r="CN34" s="227"/>
      <c r="CO34" s="227"/>
      <c r="CP34" s="227"/>
      <c r="CQ34" s="227"/>
      <c r="CR34" s="227"/>
      <c r="CS34" s="227"/>
      <c r="CT34" s="227"/>
      <c r="CU34" s="227"/>
      <c r="CV34" s="227"/>
      <c r="CW34" s="227"/>
      <c r="CX34" s="227"/>
      <c r="CY34" s="227"/>
      <c r="CZ34" s="227"/>
      <c r="DA34" s="227"/>
      <c r="DB34" s="227"/>
      <c r="DC34" s="227"/>
      <c r="DD34" s="227"/>
      <c r="DE34" s="227"/>
      <c r="DF34" s="227"/>
      <c r="DG34" s="227"/>
      <c r="DH34" s="227"/>
      <c r="DI34" s="227"/>
      <c r="DJ34" s="227"/>
      <c r="DK34" s="227"/>
      <c r="DL34" s="227"/>
      <c r="DM34" s="227"/>
      <c r="DN34" s="227"/>
      <c r="DO34" s="227"/>
      <c r="DP34" s="227"/>
      <c r="DQ34" s="227"/>
      <c r="DR34" s="227"/>
      <c r="DS34" s="227"/>
      <c r="DT34" s="227"/>
      <c r="DU34" s="227"/>
      <c r="DV34" s="227"/>
      <c r="DW34" s="227"/>
      <c r="DX34" s="227"/>
      <c r="DY34" s="227"/>
      <c r="DZ34" s="227"/>
      <c r="EA34" s="227"/>
      <c r="EB34" s="227"/>
      <c r="EC34" s="227"/>
      <c r="ED34" s="227"/>
      <c r="EE34" s="227"/>
      <c r="EF34" s="227"/>
      <c r="EG34" s="227"/>
      <c r="EH34" s="227"/>
      <c r="EI34" s="227"/>
      <c r="EJ34" s="227"/>
      <c r="EK34" s="227"/>
      <c r="EL34" s="227"/>
      <c r="EM34" s="227"/>
      <c r="EN34" s="227"/>
      <c r="EO34" s="227"/>
      <c r="EP34" s="227"/>
      <c r="EQ34" s="227"/>
      <c r="ER34" s="227"/>
      <c r="ES34" s="227"/>
      <c r="ET34" s="227"/>
      <c r="EU34" s="227"/>
      <c r="EV34" s="227"/>
      <c r="EW34" s="227"/>
      <c r="EX34" s="227"/>
      <c r="EY34" s="227"/>
      <c r="EZ34" s="227"/>
      <c r="FA34" s="227"/>
      <c r="FB34" s="227"/>
      <c r="FC34" s="227"/>
      <c r="FD34" s="227"/>
      <c r="FE34" s="227"/>
      <c r="FF34" s="227"/>
      <c r="FG34" s="227"/>
      <c r="FH34" s="227"/>
      <c r="FI34" s="227"/>
      <c r="FJ34" s="227"/>
      <c r="FK34" s="227"/>
      <c r="FL34" s="227"/>
      <c r="FM34" s="227"/>
      <c r="FN34" s="227"/>
      <c r="FO34" s="227"/>
      <c r="FP34" s="227"/>
      <c r="FQ34" s="227"/>
      <c r="FR34" s="227"/>
      <c r="FS34" s="227"/>
      <c r="FT34" s="227"/>
      <c r="FU34" s="227"/>
      <c r="FV34" s="227"/>
      <c r="FW34" s="227"/>
      <c r="FX34" s="227"/>
      <c r="FY34" s="227"/>
      <c r="FZ34" s="227"/>
      <c r="GA34" s="227"/>
      <c r="GB34" s="227"/>
      <c r="GC34" s="227"/>
      <c r="GD34" s="227"/>
      <c r="GE34" s="227"/>
      <c r="GF34" s="227"/>
      <c r="GG34" s="227"/>
      <c r="GH34" s="227"/>
      <c r="GI34" s="227"/>
      <c r="GJ34" s="227"/>
      <c r="GK34" s="227"/>
      <c r="GL34" s="227"/>
      <c r="GM34" s="227"/>
      <c r="GN34" s="227"/>
      <c r="GO34" s="227"/>
      <c r="GP34" s="227"/>
      <c r="GQ34" s="227"/>
      <c r="GR34" s="227"/>
      <c r="GS34" s="227"/>
      <c r="GT34" s="227"/>
      <c r="GU34" s="227"/>
      <c r="GV34" s="227"/>
      <c r="GW34" s="227"/>
      <c r="GX34" s="227"/>
      <c r="GY34" s="227"/>
      <c r="GZ34" s="227"/>
      <c r="HA34" s="227"/>
      <c r="HB34" s="227"/>
      <c r="HC34" s="227"/>
      <c r="HD34" s="227"/>
      <c r="HE34" s="227"/>
      <c r="HF34" s="227"/>
      <c r="HG34" s="227"/>
      <c r="HH34" s="227"/>
      <c r="HI34" s="227"/>
      <c r="HJ34" s="227"/>
      <c r="HK34" s="227"/>
      <c r="HL34" s="227"/>
      <c r="HM34" s="227"/>
      <c r="HN34" s="227"/>
      <c r="HO34" s="227"/>
      <c r="HP34" s="227"/>
      <c r="HQ34" s="227"/>
      <c r="HR34" s="227"/>
      <c r="HS34" s="227"/>
      <c r="HT34" s="227"/>
      <c r="HU34" s="227"/>
      <c r="HV34" s="227"/>
      <c r="HW34" s="227"/>
      <c r="HX34" s="227"/>
      <c r="HY34" s="227"/>
      <c r="HZ34" s="227"/>
      <c r="IA34" s="227"/>
      <c r="IB34" s="227"/>
      <c r="IC34" s="227"/>
      <c r="ID34" s="227"/>
      <c r="IE34" s="227"/>
      <c r="IF34" s="227"/>
      <c r="IG34" s="227"/>
      <c r="IH34" s="227"/>
      <c r="II34" s="227"/>
      <c r="IJ34" s="227"/>
      <c r="IK34" s="227"/>
      <c r="IL34" s="227"/>
      <c r="IM34" s="227"/>
      <c r="IN34" s="227"/>
      <c r="IO34" s="227"/>
      <c r="IP34" s="227"/>
      <c r="IQ34" s="227"/>
      <c r="IR34" s="227"/>
      <c r="IS34" s="227"/>
      <c r="IT34" s="227"/>
      <c r="IU34" s="227"/>
      <c r="IV34" s="227"/>
      <c r="IW34" s="227"/>
      <c r="IX34" s="227"/>
      <c r="IY34" s="227"/>
      <c r="IZ34" s="227"/>
      <c r="JA34" s="227"/>
      <c r="JB34" s="227"/>
      <c r="JC34" s="227"/>
      <c r="JD34" s="227"/>
      <c r="JE34" s="227"/>
      <c r="JF34" s="227"/>
      <c r="JG34" s="227"/>
      <c r="JH34" s="227"/>
      <c r="JI34" s="227"/>
      <c r="JJ34" s="227"/>
      <c r="JK34" s="227"/>
      <c r="JL34" s="227"/>
      <c r="JM34" s="227"/>
      <c r="JN34" s="227"/>
      <c r="JO34" s="227"/>
      <c r="JP34" s="227"/>
      <c r="JQ34" s="227"/>
      <c r="JR34" s="227"/>
      <c r="JS34" s="227"/>
      <c r="JT34" s="227"/>
      <c r="JU34" s="227"/>
      <c r="JV34" s="227"/>
      <c r="JW34" s="227"/>
      <c r="JX34" s="227"/>
      <c r="JY34" s="227"/>
      <c r="JZ34" s="227"/>
      <c r="KA34" s="227"/>
      <c r="KB34" s="227"/>
      <c r="KC34" s="227"/>
      <c r="KD34" s="227"/>
      <c r="KE34" s="227"/>
      <c r="KF34" s="227"/>
      <c r="KG34" s="227"/>
      <c r="KH34" s="227"/>
      <c r="KI34" s="227"/>
      <c r="KJ34" s="227"/>
      <c r="KK34" s="227"/>
      <c r="KL34" s="227"/>
      <c r="KM34" s="227"/>
      <c r="KN34" s="227"/>
      <c r="KO34" s="227"/>
      <c r="KP34" s="227"/>
      <c r="KQ34" s="227"/>
      <c r="KR34" s="227"/>
      <c r="KS34" s="227"/>
      <c r="KT34" s="227"/>
      <c r="KU34" s="227"/>
      <c r="KV34" s="227"/>
      <c r="KW34" s="227"/>
      <c r="KX34" s="227"/>
      <c r="KY34" s="227"/>
      <c r="KZ34" s="227"/>
      <c r="LA34" s="227"/>
      <c r="LB34" s="227"/>
      <c r="LC34" s="227"/>
      <c r="LD34" s="227"/>
      <c r="LE34" s="227"/>
      <c r="LF34" s="227"/>
      <c r="LG34" s="227"/>
      <c r="LH34" s="227"/>
      <c r="LI34" s="227"/>
      <c r="LJ34" s="227"/>
      <c r="LK34" s="227"/>
      <c r="LL34" s="227"/>
      <c r="LM34" s="227"/>
      <c r="LN34" s="227"/>
      <c r="LO34" s="227"/>
      <c r="LP34" s="227"/>
      <c r="LQ34" s="227"/>
      <c r="LR34" s="227"/>
      <c r="LS34" s="227"/>
      <c r="LT34" s="227"/>
      <c r="LU34" s="227"/>
      <c r="LV34" s="227"/>
      <c r="LW34" s="227"/>
      <c r="LX34" s="227"/>
      <c r="LY34" s="227"/>
      <c r="LZ34" s="227"/>
      <c r="MA34" s="227"/>
      <c r="MB34" s="227"/>
      <c r="MC34" s="227"/>
      <c r="MD34" s="227"/>
      <c r="ME34" s="227"/>
      <c r="MF34" s="227"/>
      <c r="MG34" s="227"/>
      <c r="MH34" s="227"/>
      <c r="MI34" s="227"/>
      <c r="MJ34" s="227"/>
      <c r="MK34" s="227"/>
      <c r="ML34" s="227"/>
      <c r="MM34" s="227"/>
      <c r="MN34" s="227"/>
    </row>
    <row r="35" spans="1:352" s="230" customFormat="1" x14ac:dyDescent="0.2">
      <c r="A35" s="217">
        <v>26</v>
      </c>
      <c r="B35" s="218" t="s">
        <v>69</v>
      </c>
      <c r="C35" s="218" t="s">
        <v>200</v>
      </c>
      <c r="D35" s="218">
        <v>12</v>
      </c>
      <c r="E35" s="218"/>
      <c r="F35" s="218">
        <v>1</v>
      </c>
      <c r="G35" s="220" t="s">
        <v>70</v>
      </c>
      <c r="H35" s="219" t="s">
        <v>33</v>
      </c>
      <c r="I35" s="221"/>
      <c r="J35" s="222"/>
      <c r="K35" s="221"/>
      <c r="L35" s="223"/>
      <c r="M35" s="222"/>
      <c r="N35" s="222"/>
      <c r="O35" s="221"/>
      <c r="P35" s="222"/>
      <c r="Q35" s="221"/>
      <c r="R35" s="222"/>
      <c r="S35" s="224"/>
      <c r="T35" s="225"/>
      <c r="U35" s="221"/>
      <c r="V35" s="222"/>
      <c r="W35" s="222"/>
      <c r="X35" s="222"/>
      <c r="Y35" s="222"/>
      <c r="Z35" s="222"/>
      <c r="AA35" s="222"/>
      <c r="AB35" s="222"/>
      <c r="AC35" s="222"/>
      <c r="AD35" s="222"/>
      <c r="AE35" s="222" t="s">
        <v>30</v>
      </c>
      <c r="AF35" s="218"/>
      <c r="AG35" s="218"/>
      <c r="AH35" s="218"/>
      <c r="AI35" s="222"/>
      <c r="AJ35" s="218"/>
      <c r="AK35" s="222"/>
      <c r="AL35" s="218"/>
      <c r="AM35" s="222"/>
      <c r="AN35" s="222"/>
      <c r="AO35" s="222"/>
      <c r="AP35" s="221">
        <v>6</v>
      </c>
      <c r="AQ35" s="225">
        <v>1291.8599999999999</v>
      </c>
      <c r="AR35" s="219"/>
      <c r="AS35" s="226"/>
      <c r="AT35" s="221"/>
      <c r="AU35" s="222"/>
      <c r="AV35" s="218"/>
      <c r="AW35" s="218"/>
      <c r="AX35" s="218"/>
      <c r="AY35" s="218"/>
      <c r="AZ35" s="218"/>
      <c r="BA35" s="218"/>
      <c r="BB35" s="227"/>
      <c r="BC35" s="228"/>
      <c r="BD35" s="229"/>
      <c r="BE35" s="228"/>
      <c r="BF35" s="229"/>
      <c r="BG35" s="228"/>
      <c r="BH35" s="229"/>
      <c r="BI35" s="228"/>
      <c r="BJ35" s="229"/>
      <c r="BK35" s="228"/>
      <c r="BL35" s="228"/>
      <c r="BM35" s="227"/>
      <c r="BN35" s="227"/>
      <c r="BO35" s="227"/>
      <c r="BP35" s="227"/>
      <c r="BQ35" s="227"/>
      <c r="BR35" s="227"/>
      <c r="BS35" s="227"/>
      <c r="BT35" s="227"/>
      <c r="BU35" s="227"/>
      <c r="BV35" s="227"/>
      <c r="BW35" s="227"/>
      <c r="BX35" s="227"/>
      <c r="BY35" s="227"/>
      <c r="BZ35" s="227"/>
      <c r="CA35" s="227"/>
      <c r="CB35" s="227"/>
      <c r="CC35" s="227"/>
      <c r="CD35" s="227"/>
      <c r="CE35" s="227"/>
      <c r="CF35" s="227"/>
      <c r="CG35" s="227"/>
      <c r="CH35" s="227"/>
      <c r="CI35" s="227"/>
      <c r="CJ35" s="227"/>
      <c r="CK35" s="227"/>
      <c r="CL35" s="227"/>
      <c r="CM35" s="227"/>
      <c r="CN35" s="227"/>
      <c r="CO35" s="227"/>
      <c r="CP35" s="227"/>
      <c r="CQ35" s="227"/>
      <c r="CR35" s="227"/>
      <c r="CS35" s="227"/>
      <c r="CT35" s="227"/>
      <c r="CU35" s="227"/>
      <c r="CV35" s="227"/>
      <c r="CW35" s="227"/>
      <c r="CX35" s="227"/>
      <c r="CY35" s="227"/>
      <c r="CZ35" s="227"/>
      <c r="DA35" s="227"/>
      <c r="DB35" s="227"/>
      <c r="DC35" s="227"/>
      <c r="DD35" s="227"/>
      <c r="DE35" s="227"/>
      <c r="DF35" s="227"/>
      <c r="DG35" s="227"/>
      <c r="DH35" s="227"/>
      <c r="DI35" s="227"/>
      <c r="DJ35" s="227"/>
      <c r="DK35" s="227"/>
      <c r="DL35" s="227"/>
      <c r="DM35" s="227"/>
      <c r="DN35" s="227"/>
      <c r="DO35" s="227"/>
      <c r="DP35" s="227"/>
      <c r="DQ35" s="227"/>
      <c r="DR35" s="227"/>
      <c r="DS35" s="227"/>
      <c r="DT35" s="227"/>
      <c r="DU35" s="227"/>
      <c r="DV35" s="227"/>
      <c r="DW35" s="227"/>
      <c r="DX35" s="227"/>
      <c r="DY35" s="227"/>
      <c r="DZ35" s="227"/>
      <c r="EA35" s="227"/>
      <c r="EB35" s="227"/>
      <c r="EC35" s="227"/>
      <c r="ED35" s="227"/>
      <c r="EE35" s="227"/>
      <c r="EF35" s="227"/>
      <c r="EG35" s="227"/>
      <c r="EH35" s="227"/>
      <c r="EI35" s="227"/>
      <c r="EJ35" s="227"/>
      <c r="EK35" s="227"/>
      <c r="EL35" s="227"/>
      <c r="EM35" s="227"/>
      <c r="EN35" s="227"/>
      <c r="EO35" s="227"/>
      <c r="EP35" s="227"/>
      <c r="EQ35" s="227"/>
      <c r="ER35" s="227"/>
      <c r="ES35" s="227"/>
      <c r="ET35" s="227"/>
      <c r="EU35" s="227"/>
      <c r="EV35" s="227"/>
      <c r="EW35" s="227"/>
      <c r="EX35" s="227"/>
      <c r="EY35" s="227"/>
      <c r="EZ35" s="227"/>
      <c r="FA35" s="227"/>
      <c r="FB35" s="227"/>
      <c r="FC35" s="227"/>
      <c r="FD35" s="227"/>
      <c r="FE35" s="227"/>
      <c r="FF35" s="227"/>
      <c r="FG35" s="227"/>
      <c r="FH35" s="227"/>
      <c r="FI35" s="227"/>
      <c r="FJ35" s="227"/>
      <c r="FK35" s="227"/>
      <c r="FL35" s="227"/>
      <c r="FM35" s="227"/>
      <c r="FN35" s="227"/>
      <c r="FO35" s="227"/>
      <c r="FP35" s="227"/>
      <c r="FQ35" s="227"/>
      <c r="FR35" s="227"/>
      <c r="FS35" s="227"/>
      <c r="FT35" s="227"/>
      <c r="FU35" s="227"/>
      <c r="FV35" s="227"/>
      <c r="FW35" s="227"/>
      <c r="FX35" s="227"/>
      <c r="FY35" s="227"/>
      <c r="FZ35" s="227"/>
      <c r="GA35" s="227"/>
      <c r="GB35" s="227"/>
      <c r="GC35" s="227"/>
      <c r="GD35" s="227"/>
      <c r="GE35" s="227"/>
      <c r="GF35" s="227"/>
      <c r="GG35" s="227"/>
      <c r="GH35" s="227"/>
      <c r="GI35" s="227"/>
      <c r="GJ35" s="227"/>
      <c r="GK35" s="227"/>
      <c r="GL35" s="227"/>
      <c r="GM35" s="227"/>
      <c r="GN35" s="227"/>
      <c r="GO35" s="227"/>
      <c r="GP35" s="227"/>
      <c r="GQ35" s="227"/>
      <c r="GR35" s="227"/>
      <c r="GS35" s="227"/>
      <c r="GT35" s="227"/>
      <c r="GU35" s="227"/>
      <c r="GV35" s="227"/>
      <c r="GW35" s="227"/>
      <c r="GX35" s="227"/>
      <c r="GY35" s="227"/>
      <c r="GZ35" s="227"/>
      <c r="HA35" s="227"/>
      <c r="HB35" s="227"/>
      <c r="HC35" s="227"/>
      <c r="HD35" s="227"/>
      <c r="HE35" s="227"/>
      <c r="HF35" s="227"/>
      <c r="HG35" s="227"/>
      <c r="HH35" s="227"/>
      <c r="HI35" s="227"/>
      <c r="HJ35" s="227"/>
      <c r="HK35" s="227"/>
      <c r="HL35" s="227"/>
      <c r="HM35" s="227"/>
      <c r="HN35" s="227"/>
      <c r="HO35" s="227"/>
      <c r="HP35" s="227"/>
      <c r="HQ35" s="227"/>
      <c r="HR35" s="227"/>
      <c r="HS35" s="227"/>
      <c r="HT35" s="227"/>
      <c r="HU35" s="227"/>
      <c r="HV35" s="227"/>
      <c r="HW35" s="227"/>
      <c r="HX35" s="227"/>
      <c r="HY35" s="227"/>
      <c r="HZ35" s="227"/>
      <c r="IA35" s="227"/>
      <c r="IB35" s="227"/>
      <c r="IC35" s="227"/>
      <c r="ID35" s="227"/>
      <c r="IE35" s="227"/>
      <c r="IF35" s="227"/>
      <c r="IG35" s="227"/>
      <c r="IH35" s="227"/>
      <c r="II35" s="227"/>
      <c r="IJ35" s="227"/>
      <c r="IK35" s="227"/>
      <c r="IL35" s="227"/>
      <c r="IM35" s="227"/>
      <c r="IN35" s="227"/>
      <c r="IO35" s="227"/>
      <c r="IP35" s="227"/>
      <c r="IQ35" s="227"/>
      <c r="IR35" s="227"/>
      <c r="IS35" s="227"/>
      <c r="IT35" s="227"/>
      <c r="IU35" s="227"/>
      <c r="IV35" s="227"/>
      <c r="IW35" s="227"/>
      <c r="IX35" s="227"/>
      <c r="IY35" s="227"/>
      <c r="IZ35" s="227"/>
      <c r="JA35" s="227"/>
      <c r="JB35" s="227"/>
      <c r="JC35" s="227"/>
      <c r="JD35" s="227"/>
      <c r="JE35" s="227"/>
      <c r="JF35" s="227"/>
      <c r="JG35" s="227"/>
      <c r="JH35" s="227"/>
      <c r="JI35" s="227"/>
      <c r="JJ35" s="227"/>
      <c r="JK35" s="227"/>
      <c r="JL35" s="227"/>
      <c r="JM35" s="227"/>
      <c r="JN35" s="227"/>
      <c r="JO35" s="227"/>
      <c r="JP35" s="227"/>
      <c r="JQ35" s="227"/>
      <c r="JR35" s="227"/>
      <c r="JS35" s="227"/>
      <c r="JT35" s="227"/>
      <c r="JU35" s="227"/>
      <c r="JV35" s="227"/>
      <c r="JW35" s="227"/>
      <c r="JX35" s="227"/>
      <c r="JY35" s="227"/>
      <c r="JZ35" s="227"/>
      <c r="KA35" s="227"/>
      <c r="KB35" s="227"/>
      <c r="KC35" s="227"/>
      <c r="KD35" s="227"/>
      <c r="KE35" s="227"/>
      <c r="KF35" s="227"/>
      <c r="KG35" s="227"/>
      <c r="KH35" s="227"/>
      <c r="KI35" s="227"/>
      <c r="KJ35" s="227"/>
      <c r="KK35" s="227"/>
      <c r="KL35" s="227"/>
      <c r="KM35" s="227"/>
      <c r="KN35" s="227"/>
      <c r="KO35" s="227"/>
      <c r="KP35" s="227"/>
      <c r="KQ35" s="227"/>
      <c r="KR35" s="227"/>
      <c r="KS35" s="227"/>
      <c r="KT35" s="227"/>
      <c r="KU35" s="227"/>
      <c r="KV35" s="227"/>
      <c r="KW35" s="227"/>
      <c r="KX35" s="227"/>
      <c r="KY35" s="227"/>
      <c r="KZ35" s="227"/>
      <c r="LA35" s="227"/>
      <c r="LB35" s="227"/>
      <c r="LC35" s="227"/>
      <c r="LD35" s="227"/>
      <c r="LE35" s="227"/>
      <c r="LF35" s="227"/>
      <c r="LG35" s="227"/>
      <c r="LH35" s="227"/>
      <c r="LI35" s="227"/>
      <c r="LJ35" s="227"/>
      <c r="LK35" s="227"/>
      <c r="LL35" s="227"/>
      <c r="LM35" s="227"/>
      <c r="LN35" s="227"/>
      <c r="LO35" s="227"/>
      <c r="LP35" s="227"/>
      <c r="LQ35" s="227"/>
      <c r="LR35" s="227"/>
      <c r="LS35" s="227"/>
      <c r="LT35" s="227"/>
      <c r="LU35" s="227"/>
      <c r="LV35" s="227"/>
      <c r="LW35" s="227"/>
      <c r="LX35" s="227"/>
      <c r="LY35" s="227"/>
      <c r="LZ35" s="227"/>
      <c r="MA35" s="227"/>
      <c r="MB35" s="227"/>
      <c r="MC35" s="227"/>
      <c r="MD35" s="227"/>
      <c r="ME35" s="227"/>
      <c r="MF35" s="227"/>
      <c r="MG35" s="227"/>
      <c r="MH35" s="227"/>
      <c r="MI35" s="227"/>
      <c r="MJ35" s="227"/>
      <c r="MK35" s="227"/>
      <c r="ML35" s="227"/>
      <c r="MM35" s="227"/>
      <c r="MN35" s="227"/>
    </row>
    <row r="36" spans="1:352" s="230" customFormat="1" x14ac:dyDescent="0.2">
      <c r="A36" s="217">
        <v>27</v>
      </c>
      <c r="B36" s="218" t="s">
        <v>71</v>
      </c>
      <c r="C36" s="218" t="s">
        <v>201</v>
      </c>
      <c r="D36" s="218">
        <v>17</v>
      </c>
      <c r="E36" s="218">
        <v>1</v>
      </c>
      <c r="F36" s="218"/>
      <c r="G36" s="220" t="s">
        <v>64</v>
      </c>
      <c r="H36" s="219" t="s">
        <v>33</v>
      </c>
      <c r="I36" s="221"/>
      <c r="J36" s="222"/>
      <c r="K36" s="221"/>
      <c r="L36" s="223"/>
      <c r="M36" s="222"/>
      <c r="N36" s="222"/>
      <c r="O36" s="221"/>
      <c r="P36" s="222"/>
      <c r="Q36" s="221"/>
      <c r="R36" s="222"/>
      <c r="S36" s="224"/>
      <c r="T36" s="225"/>
      <c r="U36" s="221"/>
      <c r="V36" s="222"/>
      <c r="W36" s="222"/>
      <c r="X36" s="222"/>
      <c r="Y36" s="222"/>
      <c r="Z36" s="222"/>
      <c r="AA36" s="222"/>
      <c r="AB36" s="222"/>
      <c r="AC36" s="222"/>
      <c r="AD36" s="222"/>
      <c r="AE36" s="222" t="s">
        <v>30</v>
      </c>
      <c r="AF36" s="218"/>
      <c r="AG36" s="218"/>
      <c r="AH36" s="218"/>
      <c r="AI36" s="222"/>
      <c r="AJ36" s="218"/>
      <c r="AK36" s="222"/>
      <c r="AL36" s="218"/>
      <c r="AM36" s="222"/>
      <c r="AN36" s="222"/>
      <c r="AO36" s="222"/>
      <c r="AP36" s="221">
        <v>2</v>
      </c>
      <c r="AQ36" s="225">
        <v>430.62</v>
      </c>
      <c r="AR36" s="219"/>
      <c r="AS36" s="226"/>
      <c r="AT36" s="221"/>
      <c r="AU36" s="222"/>
      <c r="AV36" s="218"/>
      <c r="AW36" s="218"/>
      <c r="AX36" s="218"/>
      <c r="AY36" s="218"/>
      <c r="AZ36" s="218"/>
      <c r="BA36" s="218"/>
      <c r="BB36" s="227"/>
      <c r="BC36" s="228"/>
      <c r="BD36" s="229"/>
      <c r="BE36" s="228"/>
      <c r="BF36" s="229"/>
      <c r="BG36" s="228"/>
      <c r="BH36" s="229"/>
      <c r="BI36" s="228"/>
      <c r="BJ36" s="229"/>
      <c r="BK36" s="228"/>
      <c r="BL36" s="228"/>
      <c r="BM36" s="227"/>
      <c r="BN36" s="227"/>
      <c r="BO36" s="227"/>
      <c r="BP36" s="227"/>
      <c r="BQ36" s="227"/>
      <c r="BR36" s="227"/>
      <c r="BS36" s="227"/>
      <c r="BT36" s="227"/>
      <c r="BU36" s="227"/>
      <c r="BV36" s="227"/>
      <c r="BW36" s="227"/>
      <c r="BX36" s="227"/>
      <c r="BY36" s="227"/>
      <c r="BZ36" s="227"/>
      <c r="CA36" s="227"/>
      <c r="CB36" s="227"/>
      <c r="CC36" s="227"/>
      <c r="CD36" s="227"/>
      <c r="CE36" s="227"/>
      <c r="CF36" s="227"/>
      <c r="CG36" s="227"/>
      <c r="CH36" s="227"/>
      <c r="CI36" s="227"/>
      <c r="CJ36" s="227"/>
      <c r="CK36" s="227"/>
      <c r="CL36" s="227"/>
      <c r="CM36" s="227"/>
      <c r="CN36" s="227"/>
      <c r="CO36" s="227"/>
      <c r="CP36" s="227"/>
      <c r="CQ36" s="227"/>
      <c r="CR36" s="227"/>
      <c r="CS36" s="227"/>
      <c r="CT36" s="227"/>
      <c r="CU36" s="227"/>
      <c r="CV36" s="227"/>
      <c r="CW36" s="227"/>
      <c r="CX36" s="227"/>
      <c r="CY36" s="227"/>
      <c r="CZ36" s="227"/>
      <c r="DA36" s="227"/>
      <c r="DB36" s="227"/>
      <c r="DC36" s="227"/>
      <c r="DD36" s="227"/>
      <c r="DE36" s="227"/>
      <c r="DF36" s="227"/>
      <c r="DG36" s="227"/>
      <c r="DH36" s="227"/>
      <c r="DI36" s="227"/>
      <c r="DJ36" s="227"/>
      <c r="DK36" s="227"/>
      <c r="DL36" s="227"/>
      <c r="DM36" s="227"/>
      <c r="DN36" s="227"/>
      <c r="DO36" s="227"/>
      <c r="DP36" s="227"/>
      <c r="DQ36" s="227"/>
      <c r="DR36" s="227"/>
      <c r="DS36" s="227"/>
      <c r="DT36" s="227"/>
      <c r="DU36" s="227"/>
      <c r="DV36" s="227"/>
      <c r="DW36" s="227"/>
      <c r="DX36" s="227"/>
      <c r="DY36" s="227"/>
      <c r="DZ36" s="227"/>
      <c r="EA36" s="227"/>
      <c r="EB36" s="227"/>
      <c r="EC36" s="227"/>
      <c r="ED36" s="227"/>
      <c r="EE36" s="227"/>
      <c r="EF36" s="227"/>
      <c r="EG36" s="227"/>
      <c r="EH36" s="227"/>
      <c r="EI36" s="227"/>
      <c r="EJ36" s="227"/>
      <c r="EK36" s="227"/>
      <c r="EL36" s="227"/>
      <c r="EM36" s="227"/>
      <c r="EN36" s="227"/>
      <c r="EO36" s="227"/>
      <c r="EP36" s="227"/>
      <c r="EQ36" s="227"/>
      <c r="ER36" s="227"/>
      <c r="ES36" s="227"/>
      <c r="ET36" s="227"/>
      <c r="EU36" s="227"/>
      <c r="EV36" s="227"/>
      <c r="EW36" s="227"/>
      <c r="EX36" s="227"/>
      <c r="EY36" s="227"/>
      <c r="EZ36" s="227"/>
      <c r="FA36" s="227"/>
      <c r="FB36" s="227"/>
      <c r="FC36" s="227"/>
      <c r="FD36" s="227"/>
      <c r="FE36" s="227"/>
      <c r="FF36" s="227"/>
      <c r="FG36" s="227"/>
      <c r="FH36" s="227"/>
      <c r="FI36" s="227"/>
      <c r="FJ36" s="227"/>
      <c r="FK36" s="227"/>
      <c r="FL36" s="227"/>
      <c r="FM36" s="227"/>
      <c r="FN36" s="227"/>
      <c r="FO36" s="227"/>
      <c r="FP36" s="227"/>
      <c r="FQ36" s="227"/>
      <c r="FR36" s="227"/>
      <c r="FS36" s="227"/>
      <c r="FT36" s="227"/>
      <c r="FU36" s="227"/>
      <c r="FV36" s="227"/>
      <c r="FW36" s="227"/>
      <c r="FX36" s="227"/>
      <c r="FY36" s="227"/>
      <c r="FZ36" s="227"/>
      <c r="GA36" s="227"/>
      <c r="GB36" s="227"/>
      <c r="GC36" s="227"/>
      <c r="GD36" s="227"/>
      <c r="GE36" s="227"/>
      <c r="GF36" s="227"/>
      <c r="GG36" s="227"/>
      <c r="GH36" s="227"/>
      <c r="GI36" s="227"/>
      <c r="GJ36" s="227"/>
      <c r="GK36" s="227"/>
      <c r="GL36" s="227"/>
      <c r="GM36" s="227"/>
      <c r="GN36" s="227"/>
      <c r="GO36" s="227"/>
      <c r="GP36" s="227"/>
      <c r="GQ36" s="227"/>
      <c r="GR36" s="227"/>
      <c r="GS36" s="227"/>
      <c r="GT36" s="227"/>
      <c r="GU36" s="227"/>
      <c r="GV36" s="227"/>
      <c r="GW36" s="227"/>
      <c r="GX36" s="227"/>
      <c r="GY36" s="227"/>
      <c r="GZ36" s="227"/>
      <c r="HA36" s="227"/>
      <c r="HB36" s="227"/>
      <c r="HC36" s="227"/>
      <c r="HD36" s="227"/>
      <c r="HE36" s="227"/>
      <c r="HF36" s="227"/>
      <c r="HG36" s="227"/>
      <c r="HH36" s="227"/>
      <c r="HI36" s="227"/>
      <c r="HJ36" s="227"/>
      <c r="HK36" s="227"/>
      <c r="HL36" s="227"/>
      <c r="HM36" s="227"/>
      <c r="HN36" s="227"/>
      <c r="HO36" s="227"/>
      <c r="HP36" s="227"/>
      <c r="HQ36" s="227"/>
      <c r="HR36" s="227"/>
      <c r="HS36" s="227"/>
      <c r="HT36" s="227"/>
      <c r="HU36" s="227"/>
      <c r="HV36" s="227"/>
      <c r="HW36" s="227"/>
      <c r="HX36" s="227"/>
      <c r="HY36" s="227"/>
      <c r="HZ36" s="227"/>
      <c r="IA36" s="227"/>
      <c r="IB36" s="227"/>
      <c r="IC36" s="227"/>
      <c r="ID36" s="227"/>
      <c r="IE36" s="227"/>
      <c r="IF36" s="227"/>
      <c r="IG36" s="227"/>
      <c r="IH36" s="227"/>
      <c r="II36" s="227"/>
      <c r="IJ36" s="227"/>
      <c r="IK36" s="227"/>
      <c r="IL36" s="227"/>
      <c r="IM36" s="227"/>
      <c r="IN36" s="227"/>
      <c r="IO36" s="227"/>
      <c r="IP36" s="227"/>
      <c r="IQ36" s="227"/>
      <c r="IR36" s="227"/>
      <c r="IS36" s="227"/>
      <c r="IT36" s="227"/>
      <c r="IU36" s="227"/>
      <c r="IV36" s="227"/>
      <c r="IW36" s="227"/>
      <c r="IX36" s="227"/>
      <c r="IY36" s="227"/>
      <c r="IZ36" s="227"/>
      <c r="JA36" s="227"/>
      <c r="JB36" s="227"/>
      <c r="JC36" s="227"/>
      <c r="JD36" s="227"/>
      <c r="JE36" s="227"/>
      <c r="JF36" s="227"/>
      <c r="JG36" s="227"/>
      <c r="JH36" s="227"/>
      <c r="JI36" s="227"/>
      <c r="JJ36" s="227"/>
      <c r="JK36" s="227"/>
      <c r="JL36" s="227"/>
      <c r="JM36" s="227"/>
      <c r="JN36" s="227"/>
      <c r="JO36" s="227"/>
      <c r="JP36" s="227"/>
      <c r="JQ36" s="227"/>
      <c r="JR36" s="227"/>
      <c r="JS36" s="227"/>
      <c r="JT36" s="227"/>
      <c r="JU36" s="227"/>
      <c r="JV36" s="227"/>
      <c r="JW36" s="227"/>
      <c r="JX36" s="227"/>
      <c r="JY36" s="227"/>
      <c r="JZ36" s="227"/>
      <c r="KA36" s="227"/>
      <c r="KB36" s="227"/>
      <c r="KC36" s="227"/>
      <c r="KD36" s="227"/>
      <c r="KE36" s="227"/>
      <c r="KF36" s="227"/>
      <c r="KG36" s="227"/>
      <c r="KH36" s="227"/>
      <c r="KI36" s="227"/>
      <c r="KJ36" s="227"/>
      <c r="KK36" s="227"/>
      <c r="KL36" s="227"/>
      <c r="KM36" s="227"/>
      <c r="KN36" s="227"/>
      <c r="KO36" s="227"/>
      <c r="KP36" s="227"/>
      <c r="KQ36" s="227"/>
      <c r="KR36" s="227"/>
      <c r="KS36" s="227"/>
      <c r="KT36" s="227"/>
      <c r="KU36" s="227"/>
      <c r="KV36" s="227"/>
      <c r="KW36" s="227"/>
      <c r="KX36" s="227"/>
      <c r="KY36" s="227"/>
      <c r="KZ36" s="227"/>
      <c r="LA36" s="227"/>
      <c r="LB36" s="227"/>
      <c r="LC36" s="227"/>
      <c r="LD36" s="227"/>
      <c r="LE36" s="227"/>
      <c r="LF36" s="227"/>
      <c r="LG36" s="227"/>
      <c r="LH36" s="227"/>
      <c r="LI36" s="227"/>
      <c r="LJ36" s="227"/>
      <c r="LK36" s="227"/>
      <c r="LL36" s="227"/>
      <c r="LM36" s="227"/>
      <c r="LN36" s="227"/>
      <c r="LO36" s="227"/>
      <c r="LP36" s="227"/>
      <c r="LQ36" s="227"/>
      <c r="LR36" s="227"/>
      <c r="LS36" s="227"/>
      <c r="LT36" s="227"/>
      <c r="LU36" s="227"/>
      <c r="LV36" s="227"/>
      <c r="LW36" s="227"/>
      <c r="LX36" s="227"/>
      <c r="LY36" s="227"/>
      <c r="LZ36" s="227"/>
      <c r="MA36" s="227"/>
      <c r="MB36" s="227"/>
      <c r="MC36" s="227"/>
      <c r="MD36" s="227"/>
      <c r="ME36" s="227"/>
      <c r="MF36" s="227"/>
      <c r="MG36" s="227"/>
      <c r="MH36" s="227"/>
      <c r="MI36" s="227"/>
      <c r="MJ36" s="227"/>
      <c r="MK36" s="227"/>
      <c r="ML36" s="227"/>
      <c r="MM36" s="227"/>
      <c r="MN36" s="227"/>
    </row>
    <row r="37" spans="1:352" s="230" customFormat="1" x14ac:dyDescent="0.2">
      <c r="A37" s="217">
        <v>28</v>
      </c>
      <c r="B37" s="218" t="s">
        <v>72</v>
      </c>
      <c r="C37" s="218" t="s">
        <v>202</v>
      </c>
      <c r="D37" s="218">
        <v>16</v>
      </c>
      <c r="E37" s="218">
        <v>1</v>
      </c>
      <c r="F37" s="218"/>
      <c r="G37" s="220" t="s">
        <v>73</v>
      </c>
      <c r="H37" s="219" t="s">
        <v>33</v>
      </c>
      <c r="I37" s="221"/>
      <c r="J37" s="222"/>
      <c r="K37" s="221"/>
      <c r="L37" s="223"/>
      <c r="M37" s="222"/>
      <c r="N37" s="222"/>
      <c r="O37" s="221"/>
      <c r="P37" s="222"/>
      <c r="Q37" s="221"/>
      <c r="R37" s="222"/>
      <c r="S37" s="221">
        <v>1</v>
      </c>
      <c r="T37" s="225">
        <v>1629</v>
      </c>
      <c r="U37" s="221"/>
      <c r="V37" s="222"/>
      <c r="W37" s="222"/>
      <c r="X37" s="222"/>
      <c r="Y37" s="222"/>
      <c r="Z37" s="222"/>
      <c r="AA37" s="222"/>
      <c r="AB37" s="222"/>
      <c r="AC37" s="222"/>
      <c r="AD37" s="222"/>
      <c r="AE37" s="222" t="s">
        <v>30</v>
      </c>
      <c r="AF37" s="218"/>
      <c r="AG37" s="218"/>
      <c r="AH37" s="218"/>
      <c r="AI37" s="222"/>
      <c r="AJ37" s="218"/>
      <c r="AK37" s="222"/>
      <c r="AL37" s="218"/>
      <c r="AM37" s="222"/>
      <c r="AN37" s="222"/>
      <c r="AO37" s="222"/>
      <c r="AP37" s="221"/>
      <c r="AQ37" s="225"/>
      <c r="AR37" s="219"/>
      <c r="AS37" s="226"/>
      <c r="AT37" s="221"/>
      <c r="AU37" s="222"/>
      <c r="AV37" s="218"/>
      <c r="AW37" s="218"/>
      <c r="AX37" s="218"/>
      <c r="AY37" s="218"/>
      <c r="AZ37" s="218"/>
      <c r="BA37" s="218"/>
      <c r="BB37" s="227"/>
      <c r="BC37" s="228"/>
      <c r="BD37" s="229"/>
      <c r="BE37" s="228"/>
      <c r="BF37" s="229"/>
      <c r="BG37" s="228"/>
      <c r="BH37" s="229"/>
      <c r="BI37" s="228"/>
      <c r="BJ37" s="229"/>
      <c r="BK37" s="228"/>
      <c r="BL37" s="228"/>
      <c r="BM37" s="227"/>
      <c r="BN37" s="227"/>
      <c r="BO37" s="227"/>
      <c r="BP37" s="227"/>
      <c r="BQ37" s="227"/>
      <c r="BR37" s="227"/>
      <c r="BS37" s="227"/>
      <c r="BT37" s="227"/>
      <c r="BU37" s="227"/>
      <c r="BV37" s="227"/>
      <c r="BW37" s="227"/>
      <c r="BX37" s="227"/>
      <c r="BY37" s="227"/>
      <c r="BZ37" s="227"/>
      <c r="CA37" s="227"/>
      <c r="CB37" s="227"/>
      <c r="CC37" s="227"/>
      <c r="CD37" s="227"/>
      <c r="CE37" s="227"/>
      <c r="CF37" s="227"/>
      <c r="CG37" s="227"/>
      <c r="CH37" s="227"/>
      <c r="CI37" s="227"/>
      <c r="CJ37" s="227"/>
      <c r="CK37" s="227"/>
      <c r="CL37" s="227"/>
      <c r="CM37" s="227"/>
      <c r="CN37" s="227"/>
      <c r="CO37" s="227"/>
      <c r="CP37" s="227"/>
      <c r="CQ37" s="227"/>
      <c r="CR37" s="227"/>
      <c r="CS37" s="227"/>
      <c r="CT37" s="227"/>
      <c r="CU37" s="227"/>
      <c r="CV37" s="227"/>
      <c r="CW37" s="227"/>
      <c r="CX37" s="227"/>
      <c r="CY37" s="227"/>
      <c r="CZ37" s="227"/>
      <c r="DA37" s="227"/>
      <c r="DB37" s="227"/>
      <c r="DC37" s="227"/>
      <c r="DD37" s="227"/>
      <c r="DE37" s="227"/>
      <c r="DF37" s="227"/>
      <c r="DG37" s="227"/>
      <c r="DH37" s="227"/>
      <c r="DI37" s="227"/>
      <c r="DJ37" s="227"/>
      <c r="DK37" s="227"/>
      <c r="DL37" s="227"/>
      <c r="DM37" s="227"/>
      <c r="DN37" s="227"/>
      <c r="DO37" s="227"/>
      <c r="DP37" s="227"/>
      <c r="DQ37" s="227"/>
      <c r="DR37" s="227"/>
      <c r="DS37" s="227"/>
      <c r="DT37" s="227"/>
      <c r="DU37" s="227"/>
      <c r="DV37" s="227"/>
      <c r="DW37" s="227"/>
      <c r="DX37" s="227"/>
      <c r="DY37" s="227"/>
      <c r="DZ37" s="227"/>
      <c r="EA37" s="227"/>
      <c r="EB37" s="227"/>
      <c r="EC37" s="227"/>
      <c r="ED37" s="227"/>
      <c r="EE37" s="227"/>
      <c r="EF37" s="227"/>
      <c r="EG37" s="227"/>
      <c r="EH37" s="227"/>
      <c r="EI37" s="227"/>
      <c r="EJ37" s="227"/>
      <c r="EK37" s="227"/>
      <c r="EL37" s="227"/>
      <c r="EM37" s="227"/>
      <c r="EN37" s="227"/>
      <c r="EO37" s="227"/>
      <c r="EP37" s="227"/>
      <c r="EQ37" s="227"/>
      <c r="ER37" s="227"/>
      <c r="ES37" s="227"/>
      <c r="ET37" s="227"/>
      <c r="EU37" s="227"/>
      <c r="EV37" s="227"/>
      <c r="EW37" s="227"/>
      <c r="EX37" s="227"/>
      <c r="EY37" s="227"/>
      <c r="EZ37" s="227"/>
      <c r="FA37" s="227"/>
      <c r="FB37" s="227"/>
      <c r="FC37" s="227"/>
      <c r="FD37" s="227"/>
      <c r="FE37" s="227"/>
      <c r="FF37" s="227"/>
      <c r="FG37" s="227"/>
      <c r="FH37" s="227"/>
      <c r="FI37" s="227"/>
      <c r="FJ37" s="227"/>
      <c r="FK37" s="227"/>
      <c r="FL37" s="227"/>
      <c r="FM37" s="227"/>
      <c r="FN37" s="227"/>
      <c r="FO37" s="227"/>
      <c r="FP37" s="227"/>
      <c r="FQ37" s="227"/>
      <c r="FR37" s="227"/>
      <c r="FS37" s="227"/>
      <c r="FT37" s="227"/>
      <c r="FU37" s="227"/>
      <c r="FV37" s="227"/>
      <c r="FW37" s="227"/>
      <c r="FX37" s="227"/>
      <c r="FY37" s="227"/>
      <c r="FZ37" s="227"/>
      <c r="GA37" s="227"/>
      <c r="GB37" s="227"/>
      <c r="GC37" s="227"/>
      <c r="GD37" s="227"/>
      <c r="GE37" s="227"/>
      <c r="GF37" s="227"/>
      <c r="GG37" s="227"/>
      <c r="GH37" s="227"/>
      <c r="GI37" s="227"/>
      <c r="GJ37" s="227"/>
      <c r="GK37" s="227"/>
      <c r="GL37" s="227"/>
      <c r="GM37" s="227"/>
      <c r="GN37" s="227"/>
      <c r="GO37" s="227"/>
      <c r="GP37" s="227"/>
      <c r="GQ37" s="227"/>
      <c r="GR37" s="227"/>
      <c r="GS37" s="227"/>
      <c r="GT37" s="227"/>
      <c r="GU37" s="227"/>
      <c r="GV37" s="227"/>
      <c r="GW37" s="227"/>
      <c r="GX37" s="227"/>
      <c r="GY37" s="227"/>
      <c r="GZ37" s="227"/>
      <c r="HA37" s="227"/>
      <c r="HB37" s="227"/>
      <c r="HC37" s="227"/>
      <c r="HD37" s="227"/>
      <c r="HE37" s="227"/>
      <c r="HF37" s="227"/>
      <c r="HG37" s="227"/>
      <c r="HH37" s="227"/>
      <c r="HI37" s="227"/>
      <c r="HJ37" s="227"/>
      <c r="HK37" s="227"/>
      <c r="HL37" s="227"/>
      <c r="HM37" s="227"/>
      <c r="HN37" s="227"/>
      <c r="HO37" s="227"/>
      <c r="HP37" s="227"/>
      <c r="HQ37" s="227"/>
      <c r="HR37" s="227"/>
      <c r="HS37" s="227"/>
      <c r="HT37" s="227"/>
      <c r="HU37" s="227"/>
      <c r="HV37" s="227"/>
      <c r="HW37" s="227"/>
      <c r="HX37" s="227"/>
      <c r="HY37" s="227"/>
      <c r="HZ37" s="227"/>
      <c r="IA37" s="227"/>
      <c r="IB37" s="227"/>
      <c r="IC37" s="227"/>
      <c r="ID37" s="227"/>
      <c r="IE37" s="227"/>
      <c r="IF37" s="227"/>
      <c r="IG37" s="227"/>
      <c r="IH37" s="227"/>
      <c r="II37" s="227"/>
      <c r="IJ37" s="227"/>
      <c r="IK37" s="227"/>
      <c r="IL37" s="227"/>
      <c r="IM37" s="227"/>
      <c r="IN37" s="227"/>
      <c r="IO37" s="227"/>
      <c r="IP37" s="227"/>
      <c r="IQ37" s="227"/>
      <c r="IR37" s="227"/>
      <c r="IS37" s="227"/>
      <c r="IT37" s="227"/>
      <c r="IU37" s="227"/>
      <c r="IV37" s="227"/>
      <c r="IW37" s="227"/>
      <c r="IX37" s="227"/>
      <c r="IY37" s="227"/>
      <c r="IZ37" s="227"/>
      <c r="JA37" s="227"/>
      <c r="JB37" s="227"/>
      <c r="JC37" s="227"/>
      <c r="JD37" s="227"/>
      <c r="JE37" s="227"/>
      <c r="JF37" s="227"/>
      <c r="JG37" s="227"/>
      <c r="JH37" s="227"/>
      <c r="JI37" s="227"/>
      <c r="JJ37" s="227"/>
      <c r="JK37" s="227"/>
      <c r="JL37" s="227"/>
      <c r="JM37" s="227"/>
      <c r="JN37" s="227"/>
      <c r="JO37" s="227"/>
      <c r="JP37" s="227"/>
      <c r="JQ37" s="227"/>
      <c r="JR37" s="227"/>
      <c r="JS37" s="227"/>
      <c r="JT37" s="227"/>
      <c r="JU37" s="227"/>
      <c r="JV37" s="227"/>
      <c r="JW37" s="227"/>
      <c r="JX37" s="227"/>
      <c r="JY37" s="227"/>
      <c r="JZ37" s="227"/>
      <c r="KA37" s="227"/>
      <c r="KB37" s="227"/>
      <c r="KC37" s="227"/>
      <c r="KD37" s="227"/>
      <c r="KE37" s="227"/>
      <c r="KF37" s="227"/>
      <c r="KG37" s="227"/>
      <c r="KH37" s="227"/>
      <c r="KI37" s="227"/>
      <c r="KJ37" s="227"/>
      <c r="KK37" s="227"/>
      <c r="KL37" s="227"/>
      <c r="KM37" s="227"/>
      <c r="KN37" s="227"/>
      <c r="KO37" s="227"/>
      <c r="KP37" s="227"/>
      <c r="KQ37" s="227"/>
      <c r="KR37" s="227"/>
      <c r="KS37" s="227"/>
      <c r="KT37" s="227"/>
      <c r="KU37" s="227"/>
      <c r="KV37" s="227"/>
      <c r="KW37" s="227"/>
      <c r="KX37" s="227"/>
      <c r="KY37" s="227"/>
      <c r="KZ37" s="227"/>
      <c r="LA37" s="227"/>
      <c r="LB37" s="227"/>
      <c r="LC37" s="227"/>
      <c r="LD37" s="227"/>
      <c r="LE37" s="227"/>
      <c r="LF37" s="227"/>
      <c r="LG37" s="227"/>
      <c r="LH37" s="227"/>
      <c r="LI37" s="227"/>
      <c r="LJ37" s="227"/>
      <c r="LK37" s="227"/>
      <c r="LL37" s="227"/>
      <c r="LM37" s="227"/>
      <c r="LN37" s="227"/>
      <c r="LO37" s="227"/>
      <c r="LP37" s="227"/>
      <c r="LQ37" s="227"/>
      <c r="LR37" s="227"/>
      <c r="LS37" s="227"/>
      <c r="LT37" s="227"/>
      <c r="LU37" s="227"/>
      <c r="LV37" s="227"/>
      <c r="LW37" s="227"/>
      <c r="LX37" s="227"/>
      <c r="LY37" s="227"/>
      <c r="LZ37" s="227"/>
      <c r="MA37" s="227"/>
      <c r="MB37" s="227"/>
      <c r="MC37" s="227"/>
      <c r="MD37" s="227"/>
      <c r="ME37" s="227"/>
      <c r="MF37" s="227"/>
      <c r="MG37" s="227"/>
      <c r="MH37" s="227"/>
      <c r="MI37" s="227"/>
      <c r="MJ37" s="227"/>
      <c r="MK37" s="227"/>
      <c r="ML37" s="227"/>
      <c r="MM37" s="227"/>
      <c r="MN37" s="227"/>
    </row>
    <row r="38" spans="1:352" s="230" customFormat="1" x14ac:dyDescent="0.2">
      <c r="A38" s="217">
        <v>29</v>
      </c>
      <c r="B38" s="218" t="s">
        <v>74</v>
      </c>
      <c r="C38" s="218" t="s">
        <v>203</v>
      </c>
      <c r="D38" s="218">
        <v>16</v>
      </c>
      <c r="E38" s="218"/>
      <c r="F38" s="218">
        <v>1</v>
      </c>
      <c r="G38" s="220" t="s">
        <v>28</v>
      </c>
      <c r="H38" s="219" t="s">
        <v>29</v>
      </c>
      <c r="I38" s="221"/>
      <c r="J38" s="222"/>
      <c r="K38" s="221"/>
      <c r="L38" s="223"/>
      <c r="M38" s="222"/>
      <c r="N38" s="222"/>
      <c r="O38" s="221"/>
      <c r="P38" s="222"/>
      <c r="Q38" s="221"/>
      <c r="R38" s="222"/>
      <c r="S38" s="231"/>
      <c r="T38" s="222"/>
      <c r="U38" s="221"/>
      <c r="V38" s="222"/>
      <c r="W38" s="222"/>
      <c r="X38" s="222"/>
      <c r="Y38" s="222"/>
      <c r="Z38" s="222"/>
      <c r="AA38" s="222"/>
      <c r="AB38" s="222"/>
      <c r="AC38" s="222"/>
      <c r="AD38" s="222"/>
      <c r="AE38" s="222" t="s">
        <v>26</v>
      </c>
      <c r="AF38" s="218"/>
      <c r="AG38" s="218"/>
      <c r="AH38" s="218"/>
      <c r="AI38" s="222"/>
      <c r="AJ38" s="218"/>
      <c r="AK38" s="222"/>
      <c r="AL38" s="218"/>
      <c r="AM38" s="222"/>
      <c r="AN38" s="222"/>
      <c r="AO38" s="222"/>
      <c r="AP38" s="221">
        <v>3</v>
      </c>
      <c r="AQ38" s="222">
        <v>645.92999999999995</v>
      </c>
      <c r="AR38" s="219"/>
      <c r="AS38" s="226"/>
      <c r="AT38" s="221"/>
      <c r="AU38" s="222"/>
      <c r="AV38" s="218"/>
      <c r="AW38" s="218"/>
      <c r="AX38" s="218"/>
      <c r="AY38" s="218"/>
      <c r="AZ38" s="218"/>
      <c r="BA38" s="218"/>
      <c r="BB38" s="227"/>
      <c r="BC38" s="228"/>
      <c r="BD38" s="229"/>
      <c r="BE38" s="228"/>
      <c r="BF38" s="229"/>
      <c r="BG38" s="228"/>
      <c r="BH38" s="229"/>
      <c r="BI38" s="228"/>
      <c r="BJ38" s="229"/>
      <c r="BK38" s="228"/>
      <c r="BL38" s="228"/>
      <c r="BM38" s="227"/>
      <c r="BN38" s="227"/>
      <c r="BO38" s="227"/>
      <c r="BP38" s="227"/>
      <c r="BQ38" s="227"/>
      <c r="BR38" s="227"/>
      <c r="BS38" s="227"/>
      <c r="BT38" s="227"/>
      <c r="BU38" s="227"/>
      <c r="BV38" s="227"/>
      <c r="BW38" s="227"/>
      <c r="BX38" s="227"/>
      <c r="BY38" s="227"/>
      <c r="BZ38" s="227"/>
      <c r="CA38" s="227"/>
      <c r="CB38" s="227"/>
      <c r="CC38" s="227"/>
      <c r="CD38" s="227"/>
      <c r="CE38" s="227"/>
      <c r="CF38" s="227"/>
      <c r="CG38" s="227"/>
      <c r="CH38" s="227"/>
      <c r="CI38" s="227"/>
      <c r="CJ38" s="227"/>
      <c r="CK38" s="227"/>
      <c r="CL38" s="227"/>
      <c r="CM38" s="227"/>
      <c r="CN38" s="227"/>
      <c r="CO38" s="227"/>
      <c r="CP38" s="227"/>
      <c r="CQ38" s="227"/>
      <c r="CR38" s="227"/>
      <c r="CS38" s="227"/>
      <c r="CT38" s="227"/>
      <c r="CU38" s="227"/>
      <c r="CV38" s="227"/>
      <c r="CW38" s="227"/>
      <c r="CX38" s="227"/>
      <c r="CY38" s="227"/>
      <c r="CZ38" s="227"/>
      <c r="DA38" s="227"/>
      <c r="DB38" s="227"/>
      <c r="DC38" s="227"/>
      <c r="DD38" s="227"/>
      <c r="DE38" s="227"/>
      <c r="DF38" s="227"/>
      <c r="DG38" s="227"/>
      <c r="DH38" s="227"/>
      <c r="DI38" s="227"/>
      <c r="DJ38" s="227"/>
      <c r="DK38" s="227"/>
      <c r="DL38" s="227"/>
      <c r="DM38" s="227"/>
      <c r="DN38" s="227"/>
      <c r="DO38" s="227"/>
      <c r="DP38" s="227"/>
      <c r="DQ38" s="227"/>
      <c r="DR38" s="227"/>
      <c r="DS38" s="227"/>
      <c r="DT38" s="227"/>
      <c r="DU38" s="227"/>
      <c r="DV38" s="227"/>
      <c r="DW38" s="227"/>
      <c r="DX38" s="227"/>
      <c r="DY38" s="227"/>
      <c r="DZ38" s="227"/>
      <c r="EA38" s="227"/>
      <c r="EB38" s="227"/>
      <c r="EC38" s="227"/>
      <c r="ED38" s="227"/>
      <c r="EE38" s="227"/>
      <c r="EF38" s="227"/>
      <c r="EG38" s="227"/>
      <c r="EH38" s="227"/>
      <c r="EI38" s="227"/>
      <c r="EJ38" s="227"/>
      <c r="EK38" s="227"/>
      <c r="EL38" s="227"/>
      <c r="EM38" s="227"/>
      <c r="EN38" s="227"/>
      <c r="EO38" s="227"/>
      <c r="EP38" s="227"/>
      <c r="EQ38" s="227"/>
      <c r="ER38" s="227"/>
      <c r="ES38" s="227"/>
      <c r="ET38" s="227"/>
      <c r="EU38" s="227"/>
      <c r="EV38" s="227"/>
      <c r="EW38" s="227"/>
      <c r="EX38" s="227"/>
      <c r="EY38" s="227"/>
      <c r="EZ38" s="227"/>
      <c r="FA38" s="227"/>
      <c r="FB38" s="227"/>
      <c r="FC38" s="227"/>
      <c r="FD38" s="227"/>
      <c r="FE38" s="227"/>
      <c r="FF38" s="227"/>
      <c r="FG38" s="227"/>
      <c r="FH38" s="227"/>
      <c r="FI38" s="227"/>
      <c r="FJ38" s="227"/>
      <c r="FK38" s="227"/>
      <c r="FL38" s="227"/>
      <c r="FM38" s="227"/>
      <c r="FN38" s="227"/>
      <c r="FO38" s="227"/>
      <c r="FP38" s="227"/>
      <c r="FQ38" s="227"/>
      <c r="FR38" s="227"/>
      <c r="FS38" s="227"/>
      <c r="FT38" s="227"/>
      <c r="FU38" s="227"/>
      <c r="FV38" s="227"/>
      <c r="FW38" s="227"/>
      <c r="FX38" s="227"/>
      <c r="FY38" s="227"/>
      <c r="FZ38" s="227"/>
      <c r="GA38" s="227"/>
      <c r="GB38" s="227"/>
      <c r="GC38" s="227"/>
      <c r="GD38" s="227"/>
      <c r="GE38" s="227"/>
      <c r="GF38" s="227"/>
      <c r="GG38" s="227"/>
      <c r="GH38" s="227"/>
      <c r="GI38" s="227"/>
      <c r="GJ38" s="227"/>
      <c r="GK38" s="227"/>
      <c r="GL38" s="227"/>
      <c r="GM38" s="227"/>
      <c r="GN38" s="227"/>
      <c r="GO38" s="227"/>
      <c r="GP38" s="227"/>
      <c r="GQ38" s="227"/>
      <c r="GR38" s="227"/>
      <c r="GS38" s="227"/>
      <c r="GT38" s="227"/>
      <c r="GU38" s="227"/>
      <c r="GV38" s="227"/>
      <c r="GW38" s="227"/>
      <c r="GX38" s="227"/>
      <c r="GY38" s="227"/>
      <c r="GZ38" s="227"/>
      <c r="HA38" s="227"/>
      <c r="HB38" s="227"/>
      <c r="HC38" s="227"/>
      <c r="HD38" s="227"/>
      <c r="HE38" s="227"/>
      <c r="HF38" s="227"/>
      <c r="HG38" s="227"/>
      <c r="HH38" s="227"/>
      <c r="HI38" s="227"/>
      <c r="HJ38" s="227"/>
      <c r="HK38" s="227"/>
      <c r="HL38" s="227"/>
      <c r="HM38" s="227"/>
      <c r="HN38" s="227"/>
      <c r="HO38" s="227"/>
      <c r="HP38" s="227"/>
      <c r="HQ38" s="227"/>
      <c r="HR38" s="227"/>
      <c r="HS38" s="227"/>
      <c r="HT38" s="227"/>
      <c r="HU38" s="227"/>
      <c r="HV38" s="227"/>
      <c r="HW38" s="227"/>
      <c r="HX38" s="227"/>
      <c r="HY38" s="227"/>
      <c r="HZ38" s="227"/>
      <c r="IA38" s="227"/>
      <c r="IB38" s="227"/>
      <c r="IC38" s="227"/>
      <c r="ID38" s="227"/>
      <c r="IE38" s="227"/>
      <c r="IF38" s="227"/>
      <c r="IG38" s="227"/>
      <c r="IH38" s="227"/>
      <c r="II38" s="227"/>
      <c r="IJ38" s="227"/>
      <c r="IK38" s="227"/>
      <c r="IL38" s="227"/>
      <c r="IM38" s="227"/>
      <c r="IN38" s="227"/>
      <c r="IO38" s="227"/>
      <c r="IP38" s="227"/>
      <c r="IQ38" s="227"/>
      <c r="IR38" s="227"/>
      <c r="IS38" s="227"/>
      <c r="IT38" s="227"/>
      <c r="IU38" s="227"/>
      <c r="IV38" s="227"/>
      <c r="IW38" s="227"/>
      <c r="IX38" s="227"/>
      <c r="IY38" s="227"/>
      <c r="IZ38" s="227"/>
      <c r="JA38" s="227"/>
      <c r="JB38" s="227"/>
      <c r="JC38" s="227"/>
      <c r="JD38" s="227"/>
      <c r="JE38" s="227"/>
      <c r="JF38" s="227"/>
      <c r="JG38" s="227"/>
      <c r="JH38" s="227"/>
      <c r="JI38" s="227"/>
      <c r="JJ38" s="227"/>
      <c r="JK38" s="227"/>
      <c r="JL38" s="227"/>
      <c r="JM38" s="227"/>
      <c r="JN38" s="227"/>
      <c r="JO38" s="227"/>
      <c r="JP38" s="227"/>
      <c r="JQ38" s="227"/>
      <c r="JR38" s="227"/>
      <c r="JS38" s="227"/>
      <c r="JT38" s="227"/>
      <c r="JU38" s="227"/>
      <c r="JV38" s="227"/>
      <c r="JW38" s="227"/>
      <c r="JX38" s="227"/>
      <c r="JY38" s="227"/>
      <c r="JZ38" s="227"/>
      <c r="KA38" s="227"/>
      <c r="KB38" s="227"/>
      <c r="KC38" s="227"/>
      <c r="KD38" s="227"/>
      <c r="KE38" s="227"/>
      <c r="KF38" s="227"/>
      <c r="KG38" s="227"/>
      <c r="KH38" s="227"/>
      <c r="KI38" s="227"/>
      <c r="KJ38" s="227"/>
      <c r="KK38" s="227"/>
      <c r="KL38" s="227"/>
      <c r="KM38" s="227"/>
      <c r="KN38" s="227"/>
      <c r="KO38" s="227"/>
      <c r="KP38" s="227"/>
      <c r="KQ38" s="227"/>
      <c r="KR38" s="227"/>
      <c r="KS38" s="227"/>
      <c r="KT38" s="227"/>
      <c r="KU38" s="227"/>
      <c r="KV38" s="227"/>
      <c r="KW38" s="227"/>
      <c r="KX38" s="227"/>
      <c r="KY38" s="227"/>
      <c r="KZ38" s="227"/>
      <c r="LA38" s="227"/>
      <c r="LB38" s="227"/>
      <c r="LC38" s="227"/>
      <c r="LD38" s="227"/>
      <c r="LE38" s="227"/>
      <c r="LF38" s="227"/>
      <c r="LG38" s="227"/>
      <c r="LH38" s="227"/>
      <c r="LI38" s="227"/>
      <c r="LJ38" s="227"/>
      <c r="LK38" s="227"/>
      <c r="LL38" s="227"/>
      <c r="LM38" s="227"/>
      <c r="LN38" s="227"/>
      <c r="LO38" s="227"/>
      <c r="LP38" s="227"/>
      <c r="LQ38" s="227"/>
      <c r="LR38" s="227"/>
      <c r="LS38" s="227"/>
      <c r="LT38" s="227"/>
      <c r="LU38" s="227"/>
      <c r="LV38" s="227"/>
      <c r="LW38" s="227"/>
      <c r="LX38" s="227"/>
      <c r="LY38" s="227"/>
      <c r="LZ38" s="227"/>
      <c r="MA38" s="227"/>
      <c r="MB38" s="227"/>
      <c r="MC38" s="227"/>
      <c r="MD38" s="227"/>
      <c r="ME38" s="227"/>
      <c r="MF38" s="227"/>
      <c r="MG38" s="227"/>
      <c r="MH38" s="227"/>
      <c r="MI38" s="227"/>
      <c r="MJ38" s="227"/>
      <c r="MK38" s="227"/>
      <c r="ML38" s="227"/>
      <c r="MM38" s="227"/>
      <c r="MN38" s="227"/>
    </row>
    <row r="39" spans="1:352" s="230" customFormat="1" x14ac:dyDescent="0.2">
      <c r="A39" s="217">
        <v>30</v>
      </c>
      <c r="B39" s="218" t="s">
        <v>75</v>
      </c>
      <c r="C39" s="218" t="s">
        <v>204</v>
      </c>
      <c r="D39" s="218">
        <v>15</v>
      </c>
      <c r="E39" s="218">
        <v>1</v>
      </c>
      <c r="F39" s="218"/>
      <c r="G39" s="220" t="s">
        <v>76</v>
      </c>
      <c r="H39" s="219" t="s">
        <v>29</v>
      </c>
      <c r="I39" s="221"/>
      <c r="J39" s="222"/>
      <c r="K39" s="221"/>
      <c r="L39" s="223"/>
      <c r="M39" s="222"/>
      <c r="N39" s="222"/>
      <c r="O39" s="221"/>
      <c r="P39" s="222"/>
      <c r="Q39" s="221"/>
      <c r="R39" s="222"/>
      <c r="S39" s="231"/>
      <c r="T39" s="222"/>
      <c r="U39" s="221"/>
      <c r="V39" s="222"/>
      <c r="W39" s="222"/>
      <c r="X39" s="222"/>
      <c r="Y39" s="222"/>
      <c r="Z39" s="222"/>
      <c r="AA39" s="222"/>
      <c r="AB39" s="222"/>
      <c r="AC39" s="222"/>
      <c r="AD39" s="222"/>
      <c r="AE39" s="222" t="s">
        <v>30</v>
      </c>
      <c r="AF39" s="218"/>
      <c r="AG39" s="218"/>
      <c r="AH39" s="218"/>
      <c r="AI39" s="222"/>
      <c r="AJ39" s="218"/>
      <c r="AK39" s="222"/>
      <c r="AL39" s="218"/>
      <c r="AM39" s="222"/>
      <c r="AN39" s="222"/>
      <c r="AO39" s="222"/>
      <c r="AP39" s="221">
        <v>10</v>
      </c>
      <c r="AQ39" s="222">
        <v>2153</v>
      </c>
      <c r="AR39" s="219"/>
      <c r="AS39" s="226"/>
      <c r="AT39" s="221"/>
      <c r="AU39" s="222"/>
      <c r="AV39" s="218"/>
      <c r="AW39" s="218"/>
      <c r="AX39" s="218"/>
      <c r="AY39" s="218"/>
      <c r="AZ39" s="218"/>
      <c r="BA39" s="218"/>
      <c r="BB39" s="227"/>
      <c r="BC39" s="228"/>
      <c r="BD39" s="229"/>
      <c r="BE39" s="228"/>
      <c r="BF39" s="229"/>
      <c r="BG39" s="228"/>
      <c r="BH39" s="229"/>
      <c r="BI39" s="228"/>
      <c r="BJ39" s="229"/>
      <c r="BK39" s="228"/>
      <c r="BL39" s="228"/>
      <c r="BM39" s="227"/>
      <c r="BN39" s="227"/>
      <c r="BO39" s="227"/>
      <c r="BP39" s="227"/>
      <c r="BQ39" s="227"/>
      <c r="BR39" s="227"/>
      <c r="BS39" s="227"/>
      <c r="BT39" s="227"/>
      <c r="BU39" s="227"/>
      <c r="BV39" s="227"/>
      <c r="BW39" s="227"/>
      <c r="BX39" s="227"/>
      <c r="BY39" s="227"/>
      <c r="BZ39" s="227"/>
      <c r="CA39" s="227"/>
      <c r="CB39" s="227"/>
      <c r="CC39" s="227"/>
      <c r="CD39" s="227"/>
      <c r="CE39" s="227"/>
      <c r="CF39" s="227"/>
      <c r="CG39" s="227"/>
      <c r="CH39" s="227"/>
      <c r="CI39" s="227"/>
      <c r="CJ39" s="227"/>
      <c r="CK39" s="227"/>
      <c r="CL39" s="227"/>
      <c r="CM39" s="227"/>
      <c r="CN39" s="227"/>
      <c r="CO39" s="227"/>
      <c r="CP39" s="227"/>
      <c r="CQ39" s="227"/>
      <c r="CR39" s="227"/>
      <c r="CS39" s="227"/>
      <c r="CT39" s="227"/>
      <c r="CU39" s="227"/>
      <c r="CV39" s="227"/>
      <c r="CW39" s="227"/>
      <c r="CX39" s="227"/>
      <c r="CY39" s="227"/>
      <c r="CZ39" s="227"/>
      <c r="DA39" s="227"/>
      <c r="DB39" s="227"/>
      <c r="DC39" s="227"/>
      <c r="DD39" s="227"/>
      <c r="DE39" s="227"/>
      <c r="DF39" s="227"/>
      <c r="DG39" s="227"/>
      <c r="DH39" s="227"/>
      <c r="DI39" s="227"/>
      <c r="DJ39" s="227"/>
      <c r="DK39" s="227"/>
      <c r="DL39" s="227"/>
      <c r="DM39" s="227"/>
      <c r="DN39" s="227"/>
      <c r="DO39" s="227"/>
      <c r="DP39" s="227"/>
      <c r="DQ39" s="227"/>
      <c r="DR39" s="227"/>
      <c r="DS39" s="227"/>
      <c r="DT39" s="227"/>
      <c r="DU39" s="227"/>
      <c r="DV39" s="227"/>
      <c r="DW39" s="227"/>
      <c r="DX39" s="227"/>
      <c r="DY39" s="227"/>
      <c r="DZ39" s="227"/>
      <c r="EA39" s="227"/>
      <c r="EB39" s="227"/>
      <c r="EC39" s="227"/>
      <c r="ED39" s="227"/>
      <c r="EE39" s="227"/>
      <c r="EF39" s="227"/>
      <c r="EG39" s="227"/>
      <c r="EH39" s="227"/>
      <c r="EI39" s="227"/>
      <c r="EJ39" s="227"/>
      <c r="EK39" s="227"/>
      <c r="EL39" s="227"/>
      <c r="EM39" s="227"/>
      <c r="EN39" s="227"/>
      <c r="EO39" s="227"/>
      <c r="EP39" s="227"/>
      <c r="EQ39" s="227"/>
      <c r="ER39" s="227"/>
      <c r="ES39" s="227"/>
      <c r="ET39" s="227"/>
      <c r="EU39" s="227"/>
      <c r="EV39" s="227"/>
      <c r="EW39" s="227"/>
      <c r="EX39" s="227"/>
      <c r="EY39" s="227"/>
      <c r="EZ39" s="227"/>
      <c r="FA39" s="227"/>
      <c r="FB39" s="227"/>
      <c r="FC39" s="227"/>
      <c r="FD39" s="227"/>
      <c r="FE39" s="227"/>
      <c r="FF39" s="227"/>
      <c r="FG39" s="227"/>
      <c r="FH39" s="227"/>
      <c r="FI39" s="227"/>
      <c r="FJ39" s="227"/>
      <c r="FK39" s="227"/>
      <c r="FL39" s="227"/>
      <c r="FM39" s="227"/>
      <c r="FN39" s="227"/>
      <c r="FO39" s="227"/>
      <c r="FP39" s="227"/>
      <c r="FQ39" s="227"/>
      <c r="FR39" s="227"/>
      <c r="FS39" s="227"/>
      <c r="FT39" s="227"/>
      <c r="FU39" s="227"/>
      <c r="FV39" s="227"/>
      <c r="FW39" s="227"/>
      <c r="FX39" s="227"/>
      <c r="FY39" s="227"/>
      <c r="FZ39" s="227"/>
      <c r="GA39" s="227"/>
      <c r="GB39" s="227"/>
      <c r="GC39" s="227"/>
      <c r="GD39" s="227"/>
      <c r="GE39" s="227"/>
      <c r="GF39" s="227"/>
      <c r="GG39" s="227"/>
      <c r="GH39" s="227"/>
      <c r="GI39" s="227"/>
      <c r="GJ39" s="227"/>
      <c r="GK39" s="227"/>
      <c r="GL39" s="227"/>
      <c r="GM39" s="227"/>
      <c r="GN39" s="227"/>
      <c r="GO39" s="227"/>
      <c r="GP39" s="227"/>
      <c r="GQ39" s="227"/>
      <c r="GR39" s="227"/>
      <c r="GS39" s="227"/>
      <c r="GT39" s="227"/>
      <c r="GU39" s="227"/>
      <c r="GV39" s="227"/>
      <c r="GW39" s="227"/>
      <c r="GX39" s="227"/>
      <c r="GY39" s="227"/>
      <c r="GZ39" s="227"/>
      <c r="HA39" s="227"/>
      <c r="HB39" s="227"/>
      <c r="HC39" s="227"/>
      <c r="HD39" s="227"/>
      <c r="HE39" s="227"/>
      <c r="HF39" s="227"/>
      <c r="HG39" s="227"/>
      <c r="HH39" s="227"/>
      <c r="HI39" s="227"/>
      <c r="HJ39" s="227"/>
      <c r="HK39" s="227"/>
      <c r="HL39" s="227"/>
      <c r="HM39" s="227"/>
      <c r="HN39" s="227"/>
      <c r="HO39" s="227"/>
      <c r="HP39" s="227"/>
      <c r="HQ39" s="227"/>
      <c r="HR39" s="227"/>
      <c r="HS39" s="227"/>
      <c r="HT39" s="227"/>
      <c r="HU39" s="227"/>
      <c r="HV39" s="227"/>
      <c r="HW39" s="227"/>
      <c r="HX39" s="227"/>
      <c r="HY39" s="227"/>
      <c r="HZ39" s="227"/>
      <c r="IA39" s="227"/>
      <c r="IB39" s="227"/>
      <c r="IC39" s="227"/>
      <c r="ID39" s="227"/>
      <c r="IE39" s="227"/>
      <c r="IF39" s="227"/>
      <c r="IG39" s="227"/>
      <c r="IH39" s="227"/>
      <c r="II39" s="227"/>
      <c r="IJ39" s="227"/>
      <c r="IK39" s="227"/>
      <c r="IL39" s="227"/>
      <c r="IM39" s="227"/>
      <c r="IN39" s="227"/>
      <c r="IO39" s="227"/>
      <c r="IP39" s="227"/>
      <c r="IQ39" s="227"/>
      <c r="IR39" s="227"/>
      <c r="IS39" s="227"/>
      <c r="IT39" s="227"/>
      <c r="IU39" s="227"/>
      <c r="IV39" s="227"/>
      <c r="IW39" s="227"/>
      <c r="IX39" s="227"/>
      <c r="IY39" s="227"/>
      <c r="IZ39" s="227"/>
      <c r="JA39" s="227"/>
      <c r="JB39" s="227"/>
      <c r="JC39" s="227"/>
      <c r="JD39" s="227"/>
      <c r="JE39" s="227"/>
      <c r="JF39" s="227"/>
      <c r="JG39" s="227"/>
      <c r="JH39" s="227"/>
      <c r="JI39" s="227"/>
      <c r="JJ39" s="227"/>
      <c r="JK39" s="227"/>
      <c r="JL39" s="227"/>
      <c r="JM39" s="227"/>
      <c r="JN39" s="227"/>
      <c r="JO39" s="227"/>
      <c r="JP39" s="227"/>
      <c r="JQ39" s="227"/>
      <c r="JR39" s="227"/>
      <c r="JS39" s="227"/>
      <c r="JT39" s="227"/>
      <c r="JU39" s="227"/>
      <c r="JV39" s="227"/>
      <c r="JW39" s="227"/>
      <c r="JX39" s="227"/>
      <c r="JY39" s="227"/>
      <c r="JZ39" s="227"/>
      <c r="KA39" s="227"/>
      <c r="KB39" s="227"/>
      <c r="KC39" s="227"/>
      <c r="KD39" s="227"/>
      <c r="KE39" s="227"/>
      <c r="KF39" s="227"/>
      <c r="KG39" s="227"/>
      <c r="KH39" s="227"/>
      <c r="KI39" s="227"/>
      <c r="KJ39" s="227"/>
      <c r="KK39" s="227"/>
      <c r="KL39" s="227"/>
      <c r="KM39" s="227"/>
      <c r="KN39" s="227"/>
      <c r="KO39" s="227"/>
      <c r="KP39" s="227"/>
      <c r="KQ39" s="227"/>
      <c r="KR39" s="227"/>
      <c r="KS39" s="227"/>
      <c r="KT39" s="227"/>
      <c r="KU39" s="227"/>
      <c r="KV39" s="227"/>
      <c r="KW39" s="227"/>
      <c r="KX39" s="227"/>
      <c r="KY39" s="227"/>
      <c r="KZ39" s="227"/>
      <c r="LA39" s="227"/>
      <c r="LB39" s="227"/>
      <c r="LC39" s="227"/>
      <c r="LD39" s="227"/>
      <c r="LE39" s="227"/>
      <c r="LF39" s="227"/>
      <c r="LG39" s="227"/>
      <c r="LH39" s="227"/>
      <c r="LI39" s="227"/>
      <c r="LJ39" s="227"/>
      <c r="LK39" s="227"/>
      <c r="LL39" s="227"/>
      <c r="LM39" s="227"/>
      <c r="LN39" s="227"/>
      <c r="LO39" s="227"/>
      <c r="LP39" s="227"/>
      <c r="LQ39" s="227"/>
      <c r="LR39" s="227"/>
      <c r="LS39" s="227"/>
      <c r="LT39" s="227"/>
      <c r="LU39" s="227"/>
      <c r="LV39" s="227"/>
      <c r="LW39" s="227"/>
      <c r="LX39" s="227"/>
      <c r="LY39" s="227"/>
      <c r="LZ39" s="227"/>
      <c r="MA39" s="227"/>
      <c r="MB39" s="227"/>
      <c r="MC39" s="227"/>
      <c r="MD39" s="227"/>
      <c r="ME39" s="227"/>
      <c r="MF39" s="227"/>
      <c r="MG39" s="227"/>
      <c r="MH39" s="227"/>
      <c r="MI39" s="227"/>
      <c r="MJ39" s="227"/>
      <c r="MK39" s="227"/>
      <c r="ML39" s="227"/>
      <c r="MM39" s="227"/>
      <c r="MN39" s="227"/>
    </row>
    <row r="40" spans="1:352" s="230" customFormat="1" x14ac:dyDescent="0.2">
      <c r="A40" s="217">
        <v>31</v>
      </c>
      <c r="B40" s="218" t="s">
        <v>77</v>
      </c>
      <c r="C40" s="218" t="s">
        <v>205</v>
      </c>
      <c r="D40" s="218">
        <v>17</v>
      </c>
      <c r="E40" s="218">
        <v>1</v>
      </c>
      <c r="F40" s="218"/>
      <c r="G40" s="220" t="s">
        <v>78</v>
      </c>
      <c r="H40" s="219" t="s">
        <v>29</v>
      </c>
      <c r="I40" s="221"/>
      <c r="J40" s="222"/>
      <c r="K40" s="221"/>
      <c r="L40" s="223"/>
      <c r="M40" s="222"/>
      <c r="N40" s="222"/>
      <c r="O40" s="221"/>
      <c r="P40" s="222"/>
      <c r="Q40" s="221"/>
      <c r="R40" s="222"/>
      <c r="S40" s="231"/>
      <c r="T40" s="222"/>
      <c r="U40" s="221"/>
      <c r="V40" s="222"/>
      <c r="W40" s="222"/>
      <c r="X40" s="222"/>
      <c r="Y40" s="222"/>
      <c r="Z40" s="222"/>
      <c r="AA40" s="222"/>
      <c r="AB40" s="222"/>
      <c r="AC40" s="222"/>
      <c r="AD40" s="222"/>
      <c r="AE40" s="222" t="s">
        <v>30</v>
      </c>
      <c r="AF40" s="218"/>
      <c r="AG40" s="218"/>
      <c r="AH40" s="218"/>
      <c r="AI40" s="222"/>
      <c r="AJ40" s="218"/>
      <c r="AK40" s="222"/>
      <c r="AL40" s="218"/>
      <c r="AM40" s="222"/>
      <c r="AN40" s="222"/>
      <c r="AO40" s="222"/>
      <c r="AP40" s="221">
        <v>10</v>
      </c>
      <c r="AQ40" s="222">
        <v>2153</v>
      </c>
      <c r="AR40" s="219"/>
      <c r="AS40" s="226"/>
      <c r="AT40" s="221"/>
      <c r="AU40" s="222"/>
      <c r="AV40" s="218"/>
      <c r="AW40" s="218"/>
      <c r="AX40" s="218"/>
      <c r="AY40" s="218"/>
      <c r="AZ40" s="218"/>
      <c r="BA40" s="218"/>
      <c r="BB40" s="227"/>
      <c r="BC40" s="228"/>
      <c r="BD40" s="229"/>
      <c r="BE40" s="228"/>
      <c r="BF40" s="229"/>
      <c r="BG40" s="228"/>
      <c r="BH40" s="229"/>
      <c r="BI40" s="228"/>
      <c r="BJ40" s="229"/>
      <c r="BK40" s="228"/>
      <c r="BL40" s="228"/>
      <c r="BM40" s="227"/>
      <c r="BN40" s="227"/>
      <c r="BO40" s="227"/>
      <c r="BP40" s="227"/>
      <c r="BQ40" s="227"/>
      <c r="BR40" s="227"/>
      <c r="BS40" s="227"/>
      <c r="BT40" s="227"/>
      <c r="BU40" s="227"/>
      <c r="BV40" s="227"/>
      <c r="BW40" s="227"/>
      <c r="BX40" s="227"/>
      <c r="BY40" s="227"/>
      <c r="BZ40" s="227"/>
      <c r="CA40" s="227"/>
      <c r="CB40" s="227"/>
      <c r="CC40" s="227"/>
      <c r="CD40" s="227"/>
      <c r="CE40" s="227"/>
      <c r="CF40" s="227"/>
      <c r="CG40" s="227"/>
      <c r="CH40" s="227"/>
      <c r="CI40" s="227"/>
      <c r="CJ40" s="227"/>
      <c r="CK40" s="227"/>
      <c r="CL40" s="227"/>
      <c r="CM40" s="227"/>
      <c r="CN40" s="227"/>
      <c r="CO40" s="227"/>
      <c r="CP40" s="227"/>
      <c r="CQ40" s="227"/>
      <c r="CR40" s="227"/>
      <c r="CS40" s="227"/>
      <c r="CT40" s="227"/>
      <c r="CU40" s="227"/>
      <c r="CV40" s="227"/>
      <c r="CW40" s="227"/>
      <c r="CX40" s="227"/>
      <c r="CY40" s="227"/>
      <c r="CZ40" s="227"/>
      <c r="DA40" s="227"/>
      <c r="DB40" s="227"/>
      <c r="DC40" s="227"/>
      <c r="DD40" s="227"/>
      <c r="DE40" s="227"/>
      <c r="DF40" s="227"/>
      <c r="DG40" s="227"/>
      <c r="DH40" s="227"/>
      <c r="DI40" s="227"/>
      <c r="DJ40" s="227"/>
      <c r="DK40" s="227"/>
      <c r="DL40" s="227"/>
      <c r="DM40" s="227"/>
      <c r="DN40" s="227"/>
      <c r="DO40" s="227"/>
      <c r="DP40" s="227"/>
      <c r="DQ40" s="227"/>
      <c r="DR40" s="227"/>
      <c r="DS40" s="227"/>
      <c r="DT40" s="227"/>
      <c r="DU40" s="227"/>
      <c r="DV40" s="227"/>
      <c r="DW40" s="227"/>
      <c r="DX40" s="227"/>
      <c r="DY40" s="227"/>
      <c r="DZ40" s="227"/>
      <c r="EA40" s="227"/>
      <c r="EB40" s="227"/>
      <c r="EC40" s="227"/>
      <c r="ED40" s="227"/>
      <c r="EE40" s="227"/>
      <c r="EF40" s="227"/>
      <c r="EG40" s="227"/>
      <c r="EH40" s="227"/>
      <c r="EI40" s="227"/>
      <c r="EJ40" s="227"/>
      <c r="EK40" s="227"/>
      <c r="EL40" s="227"/>
      <c r="EM40" s="227"/>
      <c r="EN40" s="227"/>
      <c r="EO40" s="227"/>
      <c r="EP40" s="227"/>
      <c r="EQ40" s="227"/>
      <c r="ER40" s="227"/>
      <c r="ES40" s="227"/>
      <c r="ET40" s="227"/>
      <c r="EU40" s="227"/>
      <c r="EV40" s="227"/>
      <c r="EW40" s="227"/>
      <c r="EX40" s="227"/>
      <c r="EY40" s="227"/>
      <c r="EZ40" s="227"/>
      <c r="FA40" s="227"/>
      <c r="FB40" s="227"/>
      <c r="FC40" s="227"/>
      <c r="FD40" s="227"/>
      <c r="FE40" s="227"/>
      <c r="FF40" s="227"/>
      <c r="FG40" s="227"/>
      <c r="FH40" s="227"/>
      <c r="FI40" s="227"/>
      <c r="FJ40" s="227"/>
      <c r="FK40" s="227"/>
      <c r="FL40" s="227"/>
      <c r="FM40" s="227"/>
      <c r="FN40" s="227"/>
      <c r="FO40" s="227"/>
      <c r="FP40" s="227"/>
      <c r="FQ40" s="227"/>
      <c r="FR40" s="227"/>
      <c r="FS40" s="227"/>
      <c r="FT40" s="227"/>
      <c r="FU40" s="227"/>
      <c r="FV40" s="227"/>
      <c r="FW40" s="227"/>
      <c r="FX40" s="227"/>
      <c r="FY40" s="227"/>
      <c r="FZ40" s="227"/>
      <c r="GA40" s="227"/>
      <c r="GB40" s="227"/>
      <c r="GC40" s="227"/>
      <c r="GD40" s="227"/>
      <c r="GE40" s="227"/>
      <c r="GF40" s="227"/>
      <c r="GG40" s="227"/>
      <c r="GH40" s="227"/>
      <c r="GI40" s="227"/>
      <c r="GJ40" s="227"/>
      <c r="GK40" s="227"/>
      <c r="GL40" s="227"/>
      <c r="GM40" s="227"/>
      <c r="GN40" s="227"/>
      <c r="GO40" s="227"/>
      <c r="GP40" s="227"/>
      <c r="GQ40" s="227"/>
      <c r="GR40" s="227"/>
      <c r="GS40" s="227"/>
      <c r="GT40" s="227"/>
      <c r="GU40" s="227"/>
      <c r="GV40" s="227"/>
      <c r="GW40" s="227"/>
      <c r="GX40" s="227"/>
      <c r="GY40" s="227"/>
      <c r="GZ40" s="227"/>
      <c r="HA40" s="227"/>
      <c r="HB40" s="227"/>
      <c r="HC40" s="227"/>
      <c r="HD40" s="227"/>
      <c r="HE40" s="227"/>
      <c r="HF40" s="227"/>
      <c r="HG40" s="227"/>
      <c r="HH40" s="227"/>
      <c r="HI40" s="227"/>
      <c r="HJ40" s="227"/>
      <c r="HK40" s="227"/>
      <c r="HL40" s="227"/>
      <c r="HM40" s="227"/>
      <c r="HN40" s="227"/>
      <c r="HO40" s="227"/>
      <c r="HP40" s="227"/>
      <c r="HQ40" s="227"/>
      <c r="HR40" s="227"/>
      <c r="HS40" s="227"/>
      <c r="HT40" s="227"/>
      <c r="HU40" s="227"/>
      <c r="HV40" s="227"/>
      <c r="HW40" s="227"/>
      <c r="HX40" s="227"/>
      <c r="HY40" s="227"/>
      <c r="HZ40" s="227"/>
      <c r="IA40" s="227"/>
      <c r="IB40" s="227"/>
      <c r="IC40" s="227"/>
      <c r="ID40" s="227"/>
      <c r="IE40" s="227"/>
      <c r="IF40" s="227"/>
      <c r="IG40" s="227"/>
      <c r="IH40" s="227"/>
      <c r="II40" s="227"/>
      <c r="IJ40" s="227"/>
      <c r="IK40" s="227"/>
      <c r="IL40" s="227"/>
      <c r="IM40" s="227"/>
      <c r="IN40" s="227"/>
      <c r="IO40" s="227"/>
      <c r="IP40" s="227"/>
      <c r="IQ40" s="227"/>
      <c r="IR40" s="227"/>
      <c r="IS40" s="227"/>
      <c r="IT40" s="227"/>
      <c r="IU40" s="227"/>
      <c r="IV40" s="227"/>
      <c r="IW40" s="227"/>
      <c r="IX40" s="227"/>
      <c r="IY40" s="227"/>
      <c r="IZ40" s="227"/>
      <c r="JA40" s="227"/>
      <c r="JB40" s="227"/>
      <c r="JC40" s="227"/>
      <c r="JD40" s="227"/>
      <c r="JE40" s="227"/>
      <c r="JF40" s="227"/>
      <c r="JG40" s="227"/>
      <c r="JH40" s="227"/>
      <c r="JI40" s="227"/>
      <c r="JJ40" s="227"/>
      <c r="JK40" s="227"/>
      <c r="JL40" s="227"/>
      <c r="JM40" s="227"/>
      <c r="JN40" s="227"/>
      <c r="JO40" s="227"/>
      <c r="JP40" s="227"/>
      <c r="JQ40" s="227"/>
      <c r="JR40" s="227"/>
      <c r="JS40" s="227"/>
      <c r="JT40" s="227"/>
      <c r="JU40" s="227"/>
      <c r="JV40" s="227"/>
      <c r="JW40" s="227"/>
      <c r="JX40" s="227"/>
      <c r="JY40" s="227"/>
      <c r="JZ40" s="227"/>
      <c r="KA40" s="227"/>
      <c r="KB40" s="227"/>
      <c r="KC40" s="227"/>
      <c r="KD40" s="227"/>
      <c r="KE40" s="227"/>
      <c r="KF40" s="227"/>
      <c r="KG40" s="227"/>
      <c r="KH40" s="227"/>
      <c r="KI40" s="227"/>
      <c r="KJ40" s="227"/>
      <c r="KK40" s="227"/>
      <c r="KL40" s="227"/>
      <c r="KM40" s="227"/>
      <c r="KN40" s="227"/>
      <c r="KO40" s="227"/>
      <c r="KP40" s="227"/>
      <c r="KQ40" s="227"/>
      <c r="KR40" s="227"/>
      <c r="KS40" s="227"/>
      <c r="KT40" s="227"/>
      <c r="KU40" s="227"/>
      <c r="KV40" s="227"/>
      <c r="KW40" s="227"/>
      <c r="KX40" s="227"/>
      <c r="KY40" s="227"/>
      <c r="KZ40" s="227"/>
      <c r="LA40" s="227"/>
      <c r="LB40" s="227"/>
      <c r="LC40" s="227"/>
      <c r="LD40" s="227"/>
      <c r="LE40" s="227"/>
      <c r="LF40" s="227"/>
      <c r="LG40" s="227"/>
      <c r="LH40" s="227"/>
      <c r="LI40" s="227"/>
      <c r="LJ40" s="227"/>
      <c r="LK40" s="227"/>
      <c r="LL40" s="227"/>
      <c r="LM40" s="227"/>
      <c r="LN40" s="227"/>
      <c r="LO40" s="227"/>
      <c r="LP40" s="227"/>
      <c r="LQ40" s="227"/>
      <c r="LR40" s="227"/>
      <c r="LS40" s="227"/>
      <c r="LT40" s="227"/>
      <c r="LU40" s="227"/>
      <c r="LV40" s="227"/>
      <c r="LW40" s="227"/>
      <c r="LX40" s="227"/>
      <c r="LY40" s="227"/>
      <c r="LZ40" s="227"/>
      <c r="MA40" s="227"/>
      <c r="MB40" s="227"/>
      <c r="MC40" s="227"/>
      <c r="MD40" s="227"/>
      <c r="ME40" s="227"/>
      <c r="MF40" s="227"/>
      <c r="MG40" s="227"/>
      <c r="MH40" s="227"/>
      <c r="MI40" s="227"/>
      <c r="MJ40" s="227"/>
      <c r="MK40" s="227"/>
      <c r="ML40" s="227"/>
      <c r="MM40" s="227"/>
      <c r="MN40" s="227"/>
    </row>
    <row r="41" spans="1:352" s="230" customFormat="1" x14ac:dyDescent="0.2">
      <c r="A41" s="217">
        <v>32</v>
      </c>
      <c r="B41" s="218" t="s">
        <v>79</v>
      </c>
      <c r="C41" s="218" t="s">
        <v>206</v>
      </c>
      <c r="D41" s="218">
        <v>15</v>
      </c>
      <c r="E41" s="218"/>
      <c r="F41" s="218">
        <v>1</v>
      </c>
      <c r="G41" s="220" t="s">
        <v>28</v>
      </c>
      <c r="H41" s="219" t="s">
        <v>29</v>
      </c>
      <c r="I41" s="221"/>
      <c r="J41" s="222"/>
      <c r="K41" s="221"/>
      <c r="L41" s="223"/>
      <c r="M41" s="222"/>
      <c r="N41" s="222"/>
      <c r="O41" s="221"/>
      <c r="P41" s="222"/>
      <c r="Q41" s="221"/>
      <c r="R41" s="222"/>
      <c r="S41" s="231"/>
      <c r="T41" s="222"/>
      <c r="U41" s="221"/>
      <c r="V41" s="222"/>
      <c r="W41" s="222"/>
      <c r="X41" s="222"/>
      <c r="Y41" s="222"/>
      <c r="Z41" s="222"/>
      <c r="AA41" s="222"/>
      <c r="AB41" s="222"/>
      <c r="AC41" s="222"/>
      <c r="AD41" s="222"/>
      <c r="AE41" s="222" t="s">
        <v>80</v>
      </c>
      <c r="AF41" s="218"/>
      <c r="AG41" s="218"/>
      <c r="AH41" s="218"/>
      <c r="AI41" s="222"/>
      <c r="AJ41" s="218"/>
      <c r="AK41" s="222"/>
      <c r="AL41" s="218"/>
      <c r="AM41" s="222"/>
      <c r="AN41" s="222"/>
      <c r="AO41" s="222"/>
      <c r="AP41" s="221">
        <v>12</v>
      </c>
      <c r="AQ41" s="222">
        <v>2583.7199999999998</v>
      </c>
      <c r="AR41" s="219"/>
      <c r="AS41" s="226"/>
      <c r="AT41" s="221"/>
      <c r="AU41" s="222"/>
      <c r="AV41" s="218"/>
      <c r="AW41" s="218"/>
      <c r="AX41" s="218"/>
      <c r="AY41" s="218"/>
      <c r="AZ41" s="218"/>
      <c r="BA41" s="218"/>
      <c r="BB41" s="227"/>
      <c r="BC41" s="228"/>
      <c r="BD41" s="229"/>
      <c r="BE41" s="228"/>
      <c r="BF41" s="229"/>
      <c r="BG41" s="228"/>
      <c r="BH41" s="229"/>
      <c r="BI41" s="228"/>
      <c r="BJ41" s="229"/>
      <c r="BK41" s="228"/>
      <c r="BL41" s="228"/>
      <c r="BM41" s="227"/>
      <c r="BN41" s="227"/>
      <c r="BO41" s="227"/>
      <c r="BP41" s="227"/>
      <c r="BQ41" s="227"/>
      <c r="BR41" s="227"/>
      <c r="BS41" s="227"/>
      <c r="BT41" s="227"/>
      <c r="BU41" s="227"/>
      <c r="BV41" s="227"/>
      <c r="BW41" s="227"/>
      <c r="BX41" s="227"/>
      <c r="BY41" s="227"/>
      <c r="BZ41" s="227"/>
      <c r="CA41" s="227"/>
      <c r="CB41" s="227"/>
      <c r="CC41" s="227"/>
      <c r="CD41" s="227"/>
      <c r="CE41" s="227"/>
      <c r="CF41" s="227"/>
      <c r="CG41" s="227"/>
      <c r="CH41" s="227"/>
      <c r="CI41" s="227"/>
      <c r="CJ41" s="227"/>
      <c r="CK41" s="227"/>
      <c r="CL41" s="227"/>
      <c r="CM41" s="227"/>
      <c r="CN41" s="227"/>
      <c r="CO41" s="227"/>
      <c r="CP41" s="227"/>
      <c r="CQ41" s="227"/>
      <c r="CR41" s="227"/>
      <c r="CS41" s="227"/>
      <c r="CT41" s="227"/>
      <c r="CU41" s="227"/>
      <c r="CV41" s="227"/>
      <c r="CW41" s="227"/>
      <c r="CX41" s="227"/>
      <c r="CY41" s="227"/>
      <c r="CZ41" s="227"/>
      <c r="DA41" s="227"/>
      <c r="DB41" s="227"/>
      <c r="DC41" s="227"/>
      <c r="DD41" s="227"/>
      <c r="DE41" s="227"/>
      <c r="DF41" s="227"/>
      <c r="DG41" s="227"/>
      <c r="DH41" s="227"/>
      <c r="DI41" s="227"/>
      <c r="DJ41" s="227"/>
      <c r="DK41" s="227"/>
      <c r="DL41" s="227"/>
      <c r="DM41" s="227"/>
      <c r="DN41" s="227"/>
      <c r="DO41" s="227"/>
      <c r="DP41" s="227"/>
      <c r="DQ41" s="227"/>
      <c r="DR41" s="227"/>
      <c r="DS41" s="227"/>
      <c r="DT41" s="227"/>
      <c r="DU41" s="227"/>
      <c r="DV41" s="227"/>
      <c r="DW41" s="227"/>
      <c r="DX41" s="227"/>
      <c r="DY41" s="227"/>
      <c r="DZ41" s="227"/>
      <c r="EA41" s="227"/>
      <c r="EB41" s="227"/>
      <c r="EC41" s="227"/>
      <c r="ED41" s="227"/>
      <c r="EE41" s="227"/>
      <c r="EF41" s="227"/>
      <c r="EG41" s="227"/>
      <c r="EH41" s="227"/>
      <c r="EI41" s="227"/>
      <c r="EJ41" s="227"/>
      <c r="EK41" s="227"/>
      <c r="EL41" s="227"/>
      <c r="EM41" s="227"/>
      <c r="EN41" s="227"/>
      <c r="EO41" s="227"/>
      <c r="EP41" s="227"/>
      <c r="EQ41" s="227"/>
      <c r="ER41" s="227"/>
      <c r="ES41" s="227"/>
      <c r="ET41" s="227"/>
      <c r="EU41" s="227"/>
      <c r="EV41" s="227"/>
      <c r="EW41" s="227"/>
      <c r="EX41" s="227"/>
      <c r="EY41" s="227"/>
      <c r="EZ41" s="227"/>
      <c r="FA41" s="227"/>
      <c r="FB41" s="227"/>
      <c r="FC41" s="227"/>
      <c r="FD41" s="227"/>
      <c r="FE41" s="227"/>
      <c r="FF41" s="227"/>
      <c r="FG41" s="227"/>
      <c r="FH41" s="227"/>
      <c r="FI41" s="227"/>
      <c r="FJ41" s="227"/>
      <c r="FK41" s="227"/>
      <c r="FL41" s="227"/>
      <c r="FM41" s="227"/>
      <c r="FN41" s="227"/>
      <c r="FO41" s="227"/>
      <c r="FP41" s="227"/>
      <c r="FQ41" s="227"/>
      <c r="FR41" s="227"/>
      <c r="FS41" s="227"/>
      <c r="FT41" s="227"/>
      <c r="FU41" s="227"/>
      <c r="FV41" s="227"/>
      <c r="FW41" s="227"/>
      <c r="FX41" s="227"/>
      <c r="FY41" s="227"/>
      <c r="FZ41" s="227"/>
      <c r="GA41" s="227"/>
      <c r="GB41" s="227"/>
      <c r="GC41" s="227"/>
      <c r="GD41" s="227"/>
      <c r="GE41" s="227"/>
      <c r="GF41" s="227"/>
      <c r="GG41" s="227"/>
      <c r="GH41" s="227"/>
      <c r="GI41" s="227"/>
      <c r="GJ41" s="227"/>
      <c r="GK41" s="227"/>
      <c r="GL41" s="227"/>
      <c r="GM41" s="227"/>
      <c r="GN41" s="227"/>
      <c r="GO41" s="227"/>
      <c r="GP41" s="227"/>
      <c r="GQ41" s="227"/>
      <c r="GR41" s="227"/>
      <c r="GS41" s="227"/>
      <c r="GT41" s="227"/>
      <c r="GU41" s="227"/>
      <c r="GV41" s="227"/>
      <c r="GW41" s="227"/>
      <c r="GX41" s="227"/>
      <c r="GY41" s="227"/>
      <c r="GZ41" s="227"/>
      <c r="HA41" s="227"/>
      <c r="HB41" s="227"/>
      <c r="HC41" s="227"/>
      <c r="HD41" s="227"/>
      <c r="HE41" s="227"/>
      <c r="HF41" s="227"/>
      <c r="HG41" s="227"/>
      <c r="HH41" s="227"/>
      <c r="HI41" s="227"/>
      <c r="HJ41" s="227"/>
      <c r="HK41" s="227"/>
      <c r="HL41" s="227"/>
      <c r="HM41" s="227"/>
      <c r="HN41" s="227"/>
      <c r="HO41" s="227"/>
      <c r="HP41" s="227"/>
      <c r="HQ41" s="227"/>
      <c r="HR41" s="227"/>
      <c r="HS41" s="227"/>
      <c r="HT41" s="227"/>
      <c r="HU41" s="227"/>
      <c r="HV41" s="227"/>
      <c r="HW41" s="227"/>
      <c r="HX41" s="227"/>
      <c r="HY41" s="227"/>
      <c r="HZ41" s="227"/>
      <c r="IA41" s="227"/>
      <c r="IB41" s="227"/>
      <c r="IC41" s="227"/>
      <c r="ID41" s="227"/>
      <c r="IE41" s="227"/>
      <c r="IF41" s="227"/>
      <c r="IG41" s="227"/>
      <c r="IH41" s="227"/>
      <c r="II41" s="227"/>
      <c r="IJ41" s="227"/>
      <c r="IK41" s="227"/>
      <c r="IL41" s="227"/>
      <c r="IM41" s="227"/>
      <c r="IN41" s="227"/>
      <c r="IO41" s="227"/>
      <c r="IP41" s="227"/>
      <c r="IQ41" s="227"/>
      <c r="IR41" s="227"/>
      <c r="IS41" s="227"/>
      <c r="IT41" s="227"/>
      <c r="IU41" s="227"/>
      <c r="IV41" s="227"/>
      <c r="IW41" s="227"/>
      <c r="IX41" s="227"/>
      <c r="IY41" s="227"/>
      <c r="IZ41" s="227"/>
      <c r="JA41" s="227"/>
      <c r="JB41" s="227"/>
      <c r="JC41" s="227"/>
      <c r="JD41" s="227"/>
      <c r="JE41" s="227"/>
      <c r="JF41" s="227"/>
      <c r="JG41" s="227"/>
      <c r="JH41" s="227"/>
      <c r="JI41" s="227"/>
      <c r="JJ41" s="227"/>
      <c r="JK41" s="227"/>
      <c r="JL41" s="227"/>
      <c r="JM41" s="227"/>
      <c r="JN41" s="227"/>
      <c r="JO41" s="227"/>
      <c r="JP41" s="227"/>
      <c r="JQ41" s="227"/>
      <c r="JR41" s="227"/>
      <c r="JS41" s="227"/>
      <c r="JT41" s="227"/>
      <c r="JU41" s="227"/>
      <c r="JV41" s="227"/>
      <c r="JW41" s="227"/>
      <c r="JX41" s="227"/>
      <c r="JY41" s="227"/>
      <c r="JZ41" s="227"/>
      <c r="KA41" s="227"/>
      <c r="KB41" s="227"/>
      <c r="KC41" s="227"/>
      <c r="KD41" s="227"/>
      <c r="KE41" s="227"/>
      <c r="KF41" s="227"/>
      <c r="KG41" s="227"/>
      <c r="KH41" s="227"/>
      <c r="KI41" s="227"/>
      <c r="KJ41" s="227"/>
      <c r="KK41" s="227"/>
      <c r="KL41" s="227"/>
      <c r="KM41" s="227"/>
      <c r="KN41" s="227"/>
      <c r="KO41" s="227"/>
      <c r="KP41" s="227"/>
      <c r="KQ41" s="227"/>
      <c r="KR41" s="227"/>
      <c r="KS41" s="227"/>
      <c r="KT41" s="227"/>
      <c r="KU41" s="227"/>
      <c r="KV41" s="227"/>
      <c r="KW41" s="227"/>
      <c r="KX41" s="227"/>
      <c r="KY41" s="227"/>
      <c r="KZ41" s="227"/>
      <c r="LA41" s="227"/>
      <c r="LB41" s="227"/>
      <c r="LC41" s="227"/>
      <c r="LD41" s="227"/>
      <c r="LE41" s="227"/>
      <c r="LF41" s="227"/>
      <c r="LG41" s="227"/>
      <c r="LH41" s="227"/>
      <c r="LI41" s="227"/>
      <c r="LJ41" s="227"/>
      <c r="LK41" s="227"/>
      <c r="LL41" s="227"/>
      <c r="LM41" s="227"/>
      <c r="LN41" s="227"/>
      <c r="LO41" s="227"/>
      <c r="LP41" s="227"/>
      <c r="LQ41" s="227"/>
      <c r="LR41" s="227"/>
      <c r="LS41" s="227"/>
      <c r="LT41" s="227"/>
      <c r="LU41" s="227"/>
      <c r="LV41" s="227"/>
      <c r="LW41" s="227"/>
      <c r="LX41" s="227"/>
      <c r="LY41" s="227"/>
      <c r="LZ41" s="227"/>
      <c r="MA41" s="227"/>
      <c r="MB41" s="227"/>
      <c r="MC41" s="227"/>
      <c r="MD41" s="227"/>
      <c r="ME41" s="227"/>
      <c r="MF41" s="227"/>
      <c r="MG41" s="227"/>
      <c r="MH41" s="227"/>
      <c r="MI41" s="227"/>
      <c r="MJ41" s="227"/>
      <c r="MK41" s="227"/>
      <c r="ML41" s="227"/>
      <c r="MM41" s="227"/>
      <c r="MN41" s="227"/>
    </row>
    <row r="42" spans="1:352" s="230" customFormat="1" x14ac:dyDescent="0.2">
      <c r="A42" s="217">
        <v>33</v>
      </c>
      <c r="B42" s="218" t="s">
        <v>81</v>
      </c>
      <c r="C42" s="218" t="s">
        <v>207</v>
      </c>
      <c r="D42" s="218">
        <v>26</v>
      </c>
      <c r="E42" s="218">
        <v>1</v>
      </c>
      <c r="F42" s="218"/>
      <c r="G42" s="220" t="s">
        <v>44</v>
      </c>
      <c r="H42" s="219" t="s">
        <v>33</v>
      </c>
      <c r="I42" s="221"/>
      <c r="J42" s="222"/>
      <c r="K42" s="221"/>
      <c r="L42" s="223"/>
      <c r="M42" s="222"/>
      <c r="N42" s="222"/>
      <c r="O42" s="221"/>
      <c r="P42" s="222"/>
      <c r="Q42" s="221"/>
      <c r="R42" s="222"/>
      <c r="S42" s="221">
        <v>2</v>
      </c>
      <c r="T42" s="222">
        <v>4933.62</v>
      </c>
      <c r="U42" s="221"/>
      <c r="V42" s="222"/>
      <c r="W42" s="222"/>
      <c r="X42" s="222"/>
      <c r="Y42" s="222"/>
      <c r="Z42" s="222"/>
      <c r="AA42" s="222"/>
      <c r="AB42" s="222"/>
      <c r="AC42" s="222"/>
      <c r="AD42" s="222"/>
      <c r="AE42" s="222" t="s">
        <v>26</v>
      </c>
      <c r="AF42" s="218"/>
      <c r="AG42" s="218"/>
      <c r="AH42" s="218"/>
      <c r="AI42" s="222"/>
      <c r="AJ42" s="218"/>
      <c r="AK42" s="222"/>
      <c r="AL42" s="218"/>
      <c r="AM42" s="222"/>
      <c r="AN42" s="222"/>
      <c r="AO42" s="222"/>
      <c r="AP42" s="221"/>
      <c r="AQ42" s="222"/>
      <c r="AR42" s="219"/>
      <c r="AS42" s="226"/>
      <c r="AT42" s="221"/>
      <c r="AU42" s="222"/>
      <c r="AV42" s="218"/>
      <c r="AW42" s="218"/>
      <c r="AX42" s="218"/>
      <c r="AY42" s="218"/>
      <c r="AZ42" s="218"/>
      <c r="BA42" s="218"/>
      <c r="BB42" s="227"/>
      <c r="BC42" s="228"/>
      <c r="BD42" s="229"/>
      <c r="BE42" s="228"/>
      <c r="BF42" s="229"/>
      <c r="BG42" s="228"/>
      <c r="BH42" s="229"/>
      <c r="BI42" s="228"/>
      <c r="BJ42" s="229"/>
      <c r="BK42" s="228"/>
      <c r="BL42" s="228"/>
      <c r="BM42" s="227"/>
      <c r="BN42" s="227"/>
      <c r="BO42" s="227"/>
      <c r="BP42" s="227"/>
      <c r="BQ42" s="227"/>
      <c r="BR42" s="227"/>
      <c r="BS42" s="227"/>
      <c r="BT42" s="227"/>
      <c r="BU42" s="227"/>
      <c r="BV42" s="227"/>
      <c r="BW42" s="227"/>
      <c r="BX42" s="227"/>
      <c r="BY42" s="227"/>
      <c r="BZ42" s="227"/>
      <c r="CA42" s="227"/>
      <c r="CB42" s="227"/>
      <c r="CC42" s="227"/>
      <c r="CD42" s="227"/>
      <c r="CE42" s="227"/>
      <c r="CF42" s="227"/>
      <c r="CG42" s="227"/>
      <c r="CH42" s="227"/>
      <c r="CI42" s="227"/>
      <c r="CJ42" s="227"/>
      <c r="CK42" s="227"/>
      <c r="CL42" s="227"/>
      <c r="CM42" s="227"/>
      <c r="CN42" s="227"/>
      <c r="CO42" s="227"/>
      <c r="CP42" s="227"/>
      <c r="CQ42" s="227"/>
      <c r="CR42" s="227"/>
      <c r="CS42" s="227"/>
      <c r="CT42" s="227"/>
      <c r="CU42" s="227"/>
      <c r="CV42" s="227"/>
      <c r="CW42" s="227"/>
      <c r="CX42" s="227"/>
      <c r="CY42" s="227"/>
      <c r="CZ42" s="227"/>
      <c r="DA42" s="227"/>
      <c r="DB42" s="227"/>
      <c r="DC42" s="227"/>
      <c r="DD42" s="227"/>
      <c r="DE42" s="227"/>
      <c r="DF42" s="227"/>
      <c r="DG42" s="227"/>
      <c r="DH42" s="227"/>
      <c r="DI42" s="227"/>
      <c r="DJ42" s="227"/>
      <c r="DK42" s="227"/>
      <c r="DL42" s="227"/>
      <c r="DM42" s="227"/>
      <c r="DN42" s="227"/>
      <c r="DO42" s="227"/>
      <c r="DP42" s="227"/>
      <c r="DQ42" s="227"/>
      <c r="DR42" s="227"/>
      <c r="DS42" s="227"/>
      <c r="DT42" s="227"/>
      <c r="DU42" s="227"/>
      <c r="DV42" s="227"/>
      <c r="DW42" s="227"/>
      <c r="DX42" s="227"/>
      <c r="DY42" s="227"/>
      <c r="DZ42" s="227"/>
      <c r="EA42" s="227"/>
      <c r="EB42" s="227"/>
      <c r="EC42" s="227"/>
      <c r="ED42" s="227"/>
      <c r="EE42" s="227"/>
      <c r="EF42" s="227"/>
      <c r="EG42" s="227"/>
      <c r="EH42" s="227"/>
      <c r="EI42" s="227"/>
      <c r="EJ42" s="227"/>
      <c r="EK42" s="227"/>
      <c r="EL42" s="227"/>
      <c r="EM42" s="227"/>
      <c r="EN42" s="227"/>
      <c r="EO42" s="227"/>
      <c r="EP42" s="227"/>
      <c r="EQ42" s="227"/>
      <c r="ER42" s="227"/>
      <c r="ES42" s="227"/>
      <c r="ET42" s="227"/>
      <c r="EU42" s="227"/>
      <c r="EV42" s="227"/>
      <c r="EW42" s="227"/>
      <c r="EX42" s="227"/>
      <c r="EY42" s="227"/>
      <c r="EZ42" s="227"/>
      <c r="FA42" s="227"/>
      <c r="FB42" s="227"/>
      <c r="FC42" s="227"/>
      <c r="FD42" s="227"/>
      <c r="FE42" s="227"/>
      <c r="FF42" s="227"/>
      <c r="FG42" s="227"/>
      <c r="FH42" s="227"/>
      <c r="FI42" s="227"/>
      <c r="FJ42" s="227"/>
      <c r="FK42" s="227"/>
      <c r="FL42" s="227"/>
      <c r="FM42" s="227"/>
      <c r="FN42" s="227"/>
      <c r="FO42" s="227"/>
      <c r="FP42" s="227"/>
      <c r="FQ42" s="227"/>
      <c r="FR42" s="227"/>
      <c r="FS42" s="227"/>
      <c r="FT42" s="227"/>
      <c r="FU42" s="227"/>
      <c r="FV42" s="227"/>
      <c r="FW42" s="227"/>
      <c r="FX42" s="227"/>
      <c r="FY42" s="227"/>
      <c r="FZ42" s="227"/>
      <c r="GA42" s="227"/>
      <c r="GB42" s="227"/>
      <c r="GC42" s="227"/>
      <c r="GD42" s="227"/>
      <c r="GE42" s="227"/>
      <c r="GF42" s="227"/>
      <c r="GG42" s="227"/>
      <c r="GH42" s="227"/>
      <c r="GI42" s="227"/>
      <c r="GJ42" s="227"/>
      <c r="GK42" s="227"/>
      <c r="GL42" s="227"/>
      <c r="GM42" s="227"/>
      <c r="GN42" s="227"/>
      <c r="GO42" s="227"/>
      <c r="GP42" s="227"/>
      <c r="GQ42" s="227"/>
      <c r="GR42" s="227"/>
      <c r="GS42" s="227"/>
      <c r="GT42" s="227"/>
      <c r="GU42" s="227"/>
      <c r="GV42" s="227"/>
      <c r="GW42" s="227"/>
      <c r="GX42" s="227"/>
      <c r="GY42" s="227"/>
      <c r="GZ42" s="227"/>
      <c r="HA42" s="227"/>
      <c r="HB42" s="227"/>
      <c r="HC42" s="227"/>
      <c r="HD42" s="227"/>
      <c r="HE42" s="227"/>
      <c r="HF42" s="227"/>
      <c r="HG42" s="227"/>
      <c r="HH42" s="227"/>
      <c r="HI42" s="227"/>
      <c r="HJ42" s="227"/>
      <c r="HK42" s="227"/>
      <c r="HL42" s="227"/>
      <c r="HM42" s="227"/>
      <c r="HN42" s="227"/>
      <c r="HO42" s="227"/>
      <c r="HP42" s="227"/>
      <c r="HQ42" s="227"/>
      <c r="HR42" s="227"/>
      <c r="HS42" s="227"/>
      <c r="HT42" s="227"/>
      <c r="HU42" s="227"/>
      <c r="HV42" s="227"/>
      <c r="HW42" s="227"/>
      <c r="HX42" s="227"/>
      <c r="HY42" s="227"/>
      <c r="HZ42" s="227"/>
      <c r="IA42" s="227"/>
      <c r="IB42" s="227"/>
      <c r="IC42" s="227"/>
      <c r="ID42" s="227"/>
      <c r="IE42" s="227"/>
      <c r="IF42" s="227"/>
      <c r="IG42" s="227"/>
      <c r="IH42" s="227"/>
      <c r="II42" s="227"/>
      <c r="IJ42" s="227"/>
      <c r="IK42" s="227"/>
      <c r="IL42" s="227"/>
      <c r="IM42" s="227"/>
      <c r="IN42" s="227"/>
      <c r="IO42" s="227"/>
      <c r="IP42" s="227"/>
      <c r="IQ42" s="227"/>
      <c r="IR42" s="227"/>
      <c r="IS42" s="227"/>
      <c r="IT42" s="227"/>
      <c r="IU42" s="227"/>
      <c r="IV42" s="227"/>
      <c r="IW42" s="227"/>
      <c r="IX42" s="227"/>
      <c r="IY42" s="227"/>
      <c r="IZ42" s="227"/>
      <c r="JA42" s="227"/>
      <c r="JB42" s="227"/>
      <c r="JC42" s="227"/>
      <c r="JD42" s="227"/>
      <c r="JE42" s="227"/>
      <c r="JF42" s="227"/>
      <c r="JG42" s="227"/>
      <c r="JH42" s="227"/>
      <c r="JI42" s="227"/>
      <c r="JJ42" s="227"/>
      <c r="JK42" s="227"/>
      <c r="JL42" s="227"/>
      <c r="JM42" s="227"/>
      <c r="JN42" s="227"/>
      <c r="JO42" s="227"/>
      <c r="JP42" s="227"/>
      <c r="JQ42" s="227"/>
      <c r="JR42" s="227"/>
      <c r="JS42" s="227"/>
      <c r="JT42" s="227"/>
      <c r="JU42" s="227"/>
      <c r="JV42" s="227"/>
      <c r="JW42" s="227"/>
      <c r="JX42" s="227"/>
      <c r="JY42" s="227"/>
      <c r="JZ42" s="227"/>
      <c r="KA42" s="227"/>
      <c r="KB42" s="227"/>
      <c r="KC42" s="227"/>
      <c r="KD42" s="227"/>
      <c r="KE42" s="227"/>
      <c r="KF42" s="227"/>
      <c r="KG42" s="227"/>
      <c r="KH42" s="227"/>
      <c r="KI42" s="227"/>
      <c r="KJ42" s="227"/>
      <c r="KK42" s="227"/>
      <c r="KL42" s="227"/>
      <c r="KM42" s="227"/>
      <c r="KN42" s="227"/>
      <c r="KO42" s="227"/>
      <c r="KP42" s="227"/>
      <c r="KQ42" s="227"/>
      <c r="KR42" s="227"/>
      <c r="KS42" s="227"/>
      <c r="KT42" s="227"/>
      <c r="KU42" s="227"/>
      <c r="KV42" s="227"/>
      <c r="KW42" s="227"/>
      <c r="KX42" s="227"/>
      <c r="KY42" s="227"/>
      <c r="KZ42" s="227"/>
      <c r="LA42" s="227"/>
      <c r="LB42" s="227"/>
      <c r="LC42" s="227"/>
      <c r="LD42" s="227"/>
      <c r="LE42" s="227"/>
      <c r="LF42" s="227"/>
      <c r="LG42" s="227"/>
      <c r="LH42" s="227"/>
      <c r="LI42" s="227"/>
      <c r="LJ42" s="227"/>
      <c r="LK42" s="227"/>
      <c r="LL42" s="227"/>
      <c r="LM42" s="227"/>
      <c r="LN42" s="227"/>
      <c r="LO42" s="227"/>
      <c r="LP42" s="227"/>
      <c r="LQ42" s="227"/>
      <c r="LR42" s="227"/>
      <c r="LS42" s="227"/>
      <c r="LT42" s="227"/>
      <c r="LU42" s="227"/>
      <c r="LV42" s="227"/>
      <c r="LW42" s="227"/>
      <c r="LX42" s="227"/>
      <c r="LY42" s="227"/>
      <c r="LZ42" s="227"/>
      <c r="MA42" s="227"/>
      <c r="MB42" s="227"/>
      <c r="MC42" s="227"/>
      <c r="MD42" s="227"/>
      <c r="ME42" s="227"/>
      <c r="MF42" s="227"/>
      <c r="MG42" s="227"/>
      <c r="MH42" s="227"/>
      <c r="MI42" s="227"/>
      <c r="MJ42" s="227"/>
      <c r="MK42" s="227"/>
      <c r="ML42" s="227"/>
      <c r="MM42" s="227"/>
      <c r="MN42" s="227"/>
    </row>
    <row r="43" spans="1:352" s="195" customFormat="1" x14ac:dyDescent="0.2">
      <c r="A43" s="234">
        <v>34</v>
      </c>
      <c r="B43" s="235" t="s">
        <v>82</v>
      </c>
      <c r="C43" s="235" t="s">
        <v>208</v>
      </c>
      <c r="D43" s="235">
        <v>8</v>
      </c>
      <c r="E43" s="235"/>
      <c r="F43" s="235">
        <v>1</v>
      </c>
      <c r="G43" s="237" t="s">
        <v>66</v>
      </c>
      <c r="H43" s="236" t="s">
        <v>33</v>
      </c>
      <c r="I43" s="238"/>
      <c r="J43" s="239"/>
      <c r="K43" s="238"/>
      <c r="L43" s="240"/>
      <c r="M43" s="239"/>
      <c r="N43" s="239"/>
      <c r="O43" s="238"/>
      <c r="P43" s="239"/>
      <c r="Q43" s="238"/>
      <c r="R43" s="239"/>
      <c r="S43" s="241"/>
      <c r="T43" s="239"/>
      <c r="U43" s="238">
        <v>1</v>
      </c>
      <c r="V43" s="239"/>
      <c r="W43" s="239"/>
      <c r="X43" s="239"/>
      <c r="Y43" s="239"/>
      <c r="Z43" s="239"/>
      <c r="AA43" s="239"/>
      <c r="AB43" s="239"/>
      <c r="AC43" s="239"/>
      <c r="AD43" s="239"/>
      <c r="AE43" s="239" t="s">
        <v>26</v>
      </c>
      <c r="AF43" s="235"/>
      <c r="AG43" s="235"/>
      <c r="AH43" s="235"/>
      <c r="AI43" s="239"/>
      <c r="AJ43" s="235"/>
      <c r="AK43" s="239"/>
      <c r="AL43" s="235"/>
      <c r="AM43" s="239"/>
      <c r="AN43" s="239"/>
      <c r="AO43" s="239"/>
      <c r="AP43" s="238"/>
      <c r="AQ43" s="239"/>
      <c r="AR43" s="236"/>
      <c r="AS43" s="242"/>
      <c r="AT43" s="238"/>
      <c r="AU43" s="239"/>
      <c r="AV43" s="235"/>
      <c r="AW43" s="235"/>
      <c r="AX43" s="235"/>
      <c r="AY43" s="235"/>
      <c r="AZ43" s="235"/>
      <c r="BA43" s="235"/>
      <c r="BB43" s="18"/>
      <c r="BC43" s="193"/>
      <c r="BD43" s="194"/>
      <c r="BE43" s="193"/>
      <c r="BF43" s="194"/>
      <c r="BG43" s="193"/>
      <c r="BH43" s="194"/>
      <c r="BI43" s="193"/>
      <c r="BJ43" s="194"/>
      <c r="BK43" s="193"/>
      <c r="BL43" s="193"/>
      <c r="BM43" s="192"/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2"/>
      <c r="CB43" s="192"/>
      <c r="CC43" s="192"/>
      <c r="CD43" s="192"/>
      <c r="CE43" s="192"/>
      <c r="CF43" s="192"/>
      <c r="CG43" s="192"/>
      <c r="CH43" s="192"/>
      <c r="CI43" s="192"/>
      <c r="CJ43" s="192"/>
      <c r="CK43" s="192"/>
      <c r="CL43" s="192"/>
      <c r="CM43" s="192"/>
      <c r="CN43" s="192"/>
      <c r="CO43" s="192"/>
      <c r="CP43" s="192"/>
      <c r="CQ43" s="192"/>
      <c r="CR43" s="192"/>
      <c r="CS43" s="192"/>
      <c r="CT43" s="192"/>
      <c r="CU43" s="192"/>
      <c r="CV43" s="192"/>
      <c r="CW43" s="192"/>
      <c r="CX43" s="192"/>
      <c r="CY43" s="192"/>
      <c r="CZ43" s="192"/>
      <c r="DA43" s="192"/>
      <c r="DB43" s="192"/>
      <c r="DC43" s="192"/>
      <c r="DD43" s="192"/>
      <c r="DE43" s="192"/>
      <c r="DF43" s="192"/>
      <c r="DG43" s="192"/>
      <c r="DH43" s="192"/>
      <c r="DI43" s="192"/>
      <c r="DJ43" s="192"/>
      <c r="DK43" s="192"/>
      <c r="DL43" s="192"/>
      <c r="DM43" s="192"/>
      <c r="DN43" s="192"/>
      <c r="DO43" s="192"/>
      <c r="DP43" s="192"/>
      <c r="DQ43" s="192"/>
      <c r="DR43" s="192"/>
      <c r="DS43" s="192"/>
      <c r="DT43" s="192"/>
      <c r="DU43" s="192"/>
      <c r="DV43" s="192"/>
      <c r="DW43" s="192"/>
      <c r="DX43" s="192"/>
      <c r="DY43" s="192"/>
      <c r="DZ43" s="192"/>
      <c r="EA43" s="192"/>
      <c r="EB43" s="192"/>
      <c r="EC43" s="192"/>
      <c r="ED43" s="192"/>
      <c r="EE43" s="192"/>
      <c r="EF43" s="192"/>
      <c r="EG43" s="192"/>
      <c r="EH43" s="192"/>
      <c r="EI43" s="192"/>
      <c r="EJ43" s="192"/>
      <c r="EK43" s="192"/>
      <c r="EL43" s="192"/>
      <c r="EM43" s="192"/>
      <c r="EN43" s="192"/>
      <c r="EO43" s="192"/>
      <c r="EP43" s="192"/>
      <c r="EQ43" s="192"/>
      <c r="ER43" s="192"/>
      <c r="ES43" s="192"/>
      <c r="ET43" s="192"/>
      <c r="EU43" s="192"/>
      <c r="EV43" s="192"/>
      <c r="EW43" s="192"/>
      <c r="EX43" s="192"/>
      <c r="EY43" s="192"/>
      <c r="EZ43" s="192"/>
      <c r="FA43" s="192"/>
      <c r="FB43" s="192"/>
      <c r="FC43" s="192"/>
      <c r="FD43" s="192"/>
      <c r="FE43" s="192"/>
      <c r="FF43" s="192"/>
      <c r="FG43" s="192"/>
      <c r="FH43" s="192"/>
      <c r="FI43" s="192"/>
      <c r="FJ43" s="192"/>
      <c r="FK43" s="192"/>
      <c r="FL43" s="192"/>
      <c r="FM43" s="192"/>
      <c r="FN43" s="192"/>
      <c r="FO43" s="192"/>
      <c r="FP43" s="192"/>
      <c r="FQ43" s="192"/>
      <c r="FR43" s="192"/>
      <c r="FS43" s="192"/>
      <c r="FT43" s="192"/>
      <c r="FU43" s="192"/>
      <c r="FV43" s="192"/>
      <c r="FW43" s="192"/>
      <c r="FX43" s="192"/>
      <c r="FY43" s="192"/>
      <c r="FZ43" s="192"/>
      <c r="GA43" s="192"/>
      <c r="GB43" s="192"/>
      <c r="GC43" s="192"/>
      <c r="GD43" s="192"/>
      <c r="GE43" s="192"/>
      <c r="GF43" s="192"/>
      <c r="GG43" s="192"/>
      <c r="GH43" s="192"/>
      <c r="GI43" s="192"/>
      <c r="GJ43" s="192"/>
      <c r="GK43" s="192"/>
      <c r="GL43" s="192"/>
      <c r="GM43" s="192"/>
      <c r="GN43" s="192"/>
      <c r="GO43" s="192"/>
      <c r="GP43" s="192"/>
      <c r="GQ43" s="192"/>
      <c r="GR43" s="192"/>
      <c r="GS43" s="192"/>
      <c r="GT43" s="192"/>
      <c r="GU43" s="192"/>
      <c r="GV43" s="192"/>
      <c r="GW43" s="192"/>
      <c r="GX43" s="192"/>
      <c r="GY43" s="192"/>
      <c r="GZ43" s="192"/>
      <c r="HA43" s="192"/>
      <c r="HB43" s="192"/>
      <c r="HC43" s="192"/>
      <c r="HD43" s="192"/>
      <c r="HE43" s="192"/>
      <c r="HF43" s="192"/>
      <c r="HG43" s="192"/>
      <c r="HH43" s="192"/>
      <c r="HI43" s="192"/>
      <c r="HJ43" s="192"/>
      <c r="HK43" s="192"/>
      <c r="HL43" s="192"/>
      <c r="HM43" s="192"/>
      <c r="HN43" s="192"/>
      <c r="HO43" s="192"/>
      <c r="HP43" s="192"/>
      <c r="HQ43" s="192"/>
      <c r="HR43" s="192"/>
      <c r="HS43" s="192"/>
      <c r="HT43" s="192"/>
      <c r="HU43" s="192"/>
      <c r="HV43" s="192"/>
      <c r="HW43" s="192"/>
      <c r="HX43" s="192"/>
      <c r="HY43" s="192"/>
      <c r="HZ43" s="192"/>
      <c r="IA43" s="192"/>
      <c r="IB43" s="192"/>
      <c r="IC43" s="192"/>
      <c r="ID43" s="192"/>
      <c r="IE43" s="192"/>
      <c r="IF43" s="192"/>
      <c r="IG43" s="192"/>
      <c r="IH43" s="192"/>
      <c r="II43" s="192"/>
      <c r="IJ43" s="192"/>
      <c r="IK43" s="192"/>
      <c r="IL43" s="192"/>
      <c r="IM43" s="192"/>
      <c r="IN43" s="192"/>
      <c r="IO43" s="192"/>
      <c r="IP43" s="192"/>
      <c r="IQ43" s="192"/>
      <c r="IR43" s="192"/>
      <c r="IS43" s="192"/>
      <c r="IT43" s="192"/>
      <c r="IU43" s="192"/>
      <c r="IV43" s="192"/>
      <c r="IW43" s="192"/>
      <c r="IX43" s="192"/>
      <c r="IY43" s="192"/>
      <c r="IZ43" s="192"/>
      <c r="JA43" s="192"/>
      <c r="JB43" s="192"/>
      <c r="JC43" s="192"/>
      <c r="JD43" s="192"/>
      <c r="JE43" s="192"/>
      <c r="JF43" s="192"/>
      <c r="JG43" s="192"/>
      <c r="JH43" s="192"/>
      <c r="JI43" s="192"/>
      <c r="JJ43" s="192"/>
      <c r="JK43" s="192"/>
      <c r="JL43" s="192"/>
      <c r="JM43" s="192"/>
      <c r="JN43" s="192"/>
      <c r="JO43" s="192"/>
      <c r="JP43" s="192"/>
      <c r="JQ43" s="192"/>
      <c r="JR43" s="192"/>
      <c r="JS43" s="192"/>
      <c r="JT43" s="192"/>
      <c r="JU43" s="192"/>
      <c r="JV43" s="192"/>
      <c r="JW43" s="192"/>
      <c r="JX43" s="192"/>
      <c r="JY43" s="192"/>
      <c r="JZ43" s="192"/>
      <c r="KA43" s="192"/>
      <c r="KB43" s="192"/>
      <c r="KC43" s="192"/>
      <c r="KD43" s="192"/>
      <c r="KE43" s="192"/>
      <c r="KF43" s="192"/>
      <c r="KG43" s="192"/>
      <c r="KH43" s="192"/>
      <c r="KI43" s="192"/>
      <c r="KJ43" s="192"/>
      <c r="KK43" s="192"/>
      <c r="KL43" s="192"/>
      <c r="KM43" s="192"/>
      <c r="KN43" s="192"/>
      <c r="KO43" s="192"/>
      <c r="KP43" s="192"/>
      <c r="KQ43" s="192"/>
      <c r="KR43" s="192"/>
      <c r="KS43" s="192"/>
      <c r="KT43" s="192"/>
      <c r="KU43" s="192"/>
      <c r="KV43" s="192"/>
      <c r="KW43" s="192"/>
      <c r="KX43" s="192"/>
      <c r="KY43" s="192"/>
      <c r="KZ43" s="192"/>
      <c r="LA43" s="192"/>
      <c r="LB43" s="192"/>
      <c r="LC43" s="192"/>
      <c r="LD43" s="192"/>
      <c r="LE43" s="192"/>
      <c r="LF43" s="192"/>
      <c r="LG43" s="192"/>
      <c r="LH43" s="192"/>
      <c r="LI43" s="192"/>
      <c r="LJ43" s="192"/>
      <c r="LK43" s="192"/>
      <c r="LL43" s="192"/>
      <c r="LM43" s="192"/>
      <c r="LN43" s="192"/>
      <c r="LO43" s="192"/>
      <c r="LP43" s="192"/>
      <c r="LQ43" s="192"/>
      <c r="LR43" s="192"/>
      <c r="LS43" s="192"/>
      <c r="LT43" s="192"/>
      <c r="LU43" s="192"/>
      <c r="LV43" s="192"/>
      <c r="LW43" s="192"/>
      <c r="LX43" s="192"/>
      <c r="LY43" s="192"/>
      <c r="LZ43" s="192"/>
      <c r="MA43" s="192"/>
      <c r="MB43" s="192"/>
      <c r="MC43" s="192"/>
      <c r="MD43" s="192"/>
      <c r="ME43" s="192"/>
      <c r="MF43" s="192"/>
      <c r="MG43" s="192"/>
      <c r="MH43" s="192"/>
      <c r="MI43" s="192"/>
      <c r="MJ43" s="192"/>
      <c r="MK43" s="192"/>
      <c r="ML43" s="192"/>
      <c r="MM43" s="192"/>
      <c r="MN43" s="192"/>
    </row>
    <row r="44" spans="1:352" s="195" customFormat="1" x14ac:dyDescent="0.2">
      <c r="A44" s="234">
        <v>35</v>
      </c>
      <c r="B44" s="235" t="s">
        <v>83</v>
      </c>
      <c r="C44" s="235" t="s">
        <v>209</v>
      </c>
      <c r="D44" s="235">
        <v>8</v>
      </c>
      <c r="E44" s="235">
        <v>1</v>
      </c>
      <c r="F44" s="235"/>
      <c r="G44" s="237" t="s">
        <v>66</v>
      </c>
      <c r="H44" s="236" t="s">
        <v>29</v>
      </c>
      <c r="I44" s="238"/>
      <c r="J44" s="239"/>
      <c r="K44" s="238"/>
      <c r="L44" s="240"/>
      <c r="M44" s="239"/>
      <c r="N44" s="239"/>
      <c r="O44" s="238"/>
      <c r="P44" s="239"/>
      <c r="Q44" s="238"/>
      <c r="R44" s="239"/>
      <c r="S44" s="241"/>
      <c r="T44" s="239"/>
      <c r="U44" s="238">
        <v>1</v>
      </c>
      <c r="V44" s="239"/>
      <c r="W44" s="239"/>
      <c r="X44" s="239"/>
      <c r="Y44" s="239"/>
      <c r="Z44" s="239"/>
      <c r="AA44" s="239"/>
      <c r="AB44" s="239"/>
      <c r="AC44" s="239"/>
      <c r="AD44" s="239"/>
      <c r="AE44" s="239" t="s">
        <v>26</v>
      </c>
      <c r="AF44" s="235"/>
      <c r="AG44" s="235"/>
      <c r="AH44" s="235"/>
      <c r="AI44" s="239"/>
      <c r="AJ44" s="235"/>
      <c r="AK44" s="239"/>
      <c r="AL44" s="235"/>
      <c r="AM44" s="239"/>
      <c r="AN44" s="239"/>
      <c r="AO44" s="239"/>
      <c r="AP44" s="238"/>
      <c r="AQ44" s="239"/>
      <c r="AR44" s="236"/>
      <c r="AS44" s="242"/>
      <c r="AT44" s="238"/>
      <c r="AU44" s="239"/>
      <c r="AV44" s="235"/>
      <c r="AW44" s="235"/>
      <c r="AX44" s="235"/>
      <c r="AY44" s="235"/>
      <c r="AZ44" s="235"/>
      <c r="BA44" s="235"/>
      <c r="BB44" s="18"/>
      <c r="BC44" s="193"/>
      <c r="BD44" s="194"/>
      <c r="BE44" s="193"/>
      <c r="BF44" s="194"/>
      <c r="BG44" s="193"/>
      <c r="BH44" s="194"/>
      <c r="BI44" s="193"/>
      <c r="BJ44" s="194"/>
      <c r="BK44" s="193"/>
      <c r="BL44" s="193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  <c r="CB44" s="192"/>
      <c r="CC44" s="192"/>
      <c r="CD44" s="192"/>
      <c r="CE44" s="192"/>
      <c r="CF44" s="192"/>
      <c r="CG44" s="192"/>
      <c r="CH44" s="192"/>
      <c r="CI44" s="192"/>
      <c r="CJ44" s="192"/>
      <c r="CK44" s="192"/>
      <c r="CL44" s="192"/>
      <c r="CM44" s="192"/>
      <c r="CN44" s="192"/>
      <c r="CO44" s="192"/>
      <c r="CP44" s="192"/>
      <c r="CQ44" s="192"/>
      <c r="CR44" s="192"/>
      <c r="CS44" s="192"/>
      <c r="CT44" s="192"/>
      <c r="CU44" s="192"/>
      <c r="CV44" s="192"/>
      <c r="CW44" s="192"/>
      <c r="CX44" s="192"/>
      <c r="CY44" s="192"/>
      <c r="CZ44" s="192"/>
      <c r="DA44" s="192"/>
      <c r="DB44" s="192"/>
      <c r="DC44" s="192"/>
      <c r="DD44" s="192"/>
      <c r="DE44" s="192"/>
      <c r="DF44" s="192"/>
      <c r="DG44" s="192"/>
      <c r="DH44" s="192"/>
      <c r="DI44" s="192"/>
      <c r="DJ44" s="192"/>
      <c r="DK44" s="192"/>
      <c r="DL44" s="192"/>
      <c r="DM44" s="192"/>
      <c r="DN44" s="192"/>
      <c r="DO44" s="192"/>
      <c r="DP44" s="192"/>
      <c r="DQ44" s="192"/>
      <c r="DR44" s="192"/>
      <c r="DS44" s="192"/>
      <c r="DT44" s="192"/>
      <c r="DU44" s="192"/>
      <c r="DV44" s="192"/>
      <c r="DW44" s="192"/>
      <c r="DX44" s="192"/>
      <c r="DY44" s="192"/>
      <c r="DZ44" s="192"/>
      <c r="EA44" s="192"/>
      <c r="EB44" s="192"/>
      <c r="EC44" s="192"/>
      <c r="ED44" s="192"/>
      <c r="EE44" s="192"/>
      <c r="EF44" s="192"/>
      <c r="EG44" s="192"/>
      <c r="EH44" s="192"/>
      <c r="EI44" s="192"/>
      <c r="EJ44" s="192"/>
      <c r="EK44" s="192"/>
      <c r="EL44" s="192"/>
      <c r="EM44" s="192"/>
      <c r="EN44" s="192"/>
      <c r="EO44" s="192"/>
      <c r="EP44" s="192"/>
      <c r="EQ44" s="192"/>
      <c r="ER44" s="192"/>
      <c r="ES44" s="192"/>
      <c r="ET44" s="192"/>
      <c r="EU44" s="192"/>
      <c r="EV44" s="192"/>
      <c r="EW44" s="192"/>
      <c r="EX44" s="192"/>
      <c r="EY44" s="192"/>
      <c r="EZ44" s="192"/>
      <c r="FA44" s="192"/>
      <c r="FB44" s="192"/>
      <c r="FC44" s="192"/>
      <c r="FD44" s="192"/>
      <c r="FE44" s="192"/>
      <c r="FF44" s="192"/>
      <c r="FG44" s="192"/>
      <c r="FH44" s="192"/>
      <c r="FI44" s="192"/>
      <c r="FJ44" s="192"/>
      <c r="FK44" s="192"/>
      <c r="FL44" s="192"/>
      <c r="FM44" s="192"/>
      <c r="FN44" s="192"/>
      <c r="FO44" s="192"/>
      <c r="FP44" s="192"/>
      <c r="FQ44" s="192"/>
      <c r="FR44" s="192"/>
      <c r="FS44" s="192"/>
      <c r="FT44" s="192"/>
      <c r="FU44" s="192"/>
      <c r="FV44" s="192"/>
      <c r="FW44" s="192"/>
      <c r="FX44" s="192"/>
      <c r="FY44" s="192"/>
      <c r="FZ44" s="192"/>
      <c r="GA44" s="192"/>
      <c r="GB44" s="192"/>
      <c r="GC44" s="192"/>
      <c r="GD44" s="192"/>
      <c r="GE44" s="192"/>
      <c r="GF44" s="192"/>
      <c r="GG44" s="192"/>
      <c r="GH44" s="192"/>
      <c r="GI44" s="192"/>
      <c r="GJ44" s="192"/>
      <c r="GK44" s="192"/>
      <c r="GL44" s="192"/>
      <c r="GM44" s="192"/>
      <c r="GN44" s="192"/>
      <c r="GO44" s="192"/>
      <c r="GP44" s="192"/>
      <c r="GQ44" s="192"/>
      <c r="GR44" s="192"/>
      <c r="GS44" s="192"/>
      <c r="GT44" s="192"/>
      <c r="GU44" s="192"/>
      <c r="GV44" s="192"/>
      <c r="GW44" s="192"/>
      <c r="GX44" s="192"/>
      <c r="GY44" s="192"/>
      <c r="GZ44" s="192"/>
      <c r="HA44" s="192"/>
      <c r="HB44" s="192"/>
      <c r="HC44" s="192"/>
      <c r="HD44" s="192"/>
      <c r="HE44" s="192"/>
      <c r="HF44" s="192"/>
      <c r="HG44" s="192"/>
      <c r="HH44" s="192"/>
      <c r="HI44" s="192"/>
      <c r="HJ44" s="192"/>
      <c r="HK44" s="192"/>
      <c r="HL44" s="192"/>
      <c r="HM44" s="192"/>
      <c r="HN44" s="192"/>
      <c r="HO44" s="192"/>
      <c r="HP44" s="192"/>
      <c r="HQ44" s="192"/>
      <c r="HR44" s="192"/>
      <c r="HS44" s="192"/>
      <c r="HT44" s="192"/>
      <c r="HU44" s="192"/>
      <c r="HV44" s="192"/>
      <c r="HW44" s="192"/>
      <c r="HX44" s="192"/>
      <c r="HY44" s="192"/>
      <c r="HZ44" s="192"/>
      <c r="IA44" s="192"/>
      <c r="IB44" s="192"/>
      <c r="IC44" s="192"/>
      <c r="ID44" s="192"/>
      <c r="IE44" s="192"/>
      <c r="IF44" s="192"/>
      <c r="IG44" s="192"/>
      <c r="IH44" s="192"/>
      <c r="II44" s="192"/>
      <c r="IJ44" s="192"/>
      <c r="IK44" s="192"/>
      <c r="IL44" s="192"/>
      <c r="IM44" s="192"/>
      <c r="IN44" s="192"/>
      <c r="IO44" s="192"/>
      <c r="IP44" s="192"/>
      <c r="IQ44" s="192"/>
      <c r="IR44" s="192"/>
      <c r="IS44" s="192"/>
      <c r="IT44" s="192"/>
      <c r="IU44" s="192"/>
      <c r="IV44" s="192"/>
      <c r="IW44" s="192"/>
      <c r="IX44" s="192"/>
      <c r="IY44" s="192"/>
      <c r="IZ44" s="192"/>
      <c r="JA44" s="192"/>
      <c r="JB44" s="192"/>
      <c r="JC44" s="192"/>
      <c r="JD44" s="192"/>
      <c r="JE44" s="192"/>
      <c r="JF44" s="192"/>
      <c r="JG44" s="192"/>
      <c r="JH44" s="192"/>
      <c r="JI44" s="192"/>
      <c r="JJ44" s="192"/>
      <c r="JK44" s="192"/>
      <c r="JL44" s="192"/>
      <c r="JM44" s="192"/>
      <c r="JN44" s="192"/>
      <c r="JO44" s="192"/>
      <c r="JP44" s="192"/>
      <c r="JQ44" s="192"/>
      <c r="JR44" s="192"/>
      <c r="JS44" s="192"/>
      <c r="JT44" s="192"/>
      <c r="JU44" s="192"/>
      <c r="JV44" s="192"/>
      <c r="JW44" s="192"/>
      <c r="JX44" s="192"/>
      <c r="JY44" s="192"/>
      <c r="JZ44" s="192"/>
      <c r="KA44" s="192"/>
      <c r="KB44" s="192"/>
      <c r="KC44" s="192"/>
      <c r="KD44" s="192"/>
      <c r="KE44" s="192"/>
      <c r="KF44" s="192"/>
      <c r="KG44" s="192"/>
      <c r="KH44" s="192"/>
      <c r="KI44" s="192"/>
      <c r="KJ44" s="192"/>
      <c r="KK44" s="192"/>
      <c r="KL44" s="192"/>
      <c r="KM44" s="192"/>
      <c r="KN44" s="192"/>
      <c r="KO44" s="192"/>
      <c r="KP44" s="192"/>
      <c r="KQ44" s="192"/>
      <c r="KR44" s="192"/>
      <c r="KS44" s="192"/>
      <c r="KT44" s="192"/>
      <c r="KU44" s="192"/>
      <c r="KV44" s="192"/>
      <c r="KW44" s="192"/>
      <c r="KX44" s="192"/>
      <c r="KY44" s="192"/>
      <c r="KZ44" s="192"/>
      <c r="LA44" s="192"/>
      <c r="LB44" s="192"/>
      <c r="LC44" s="192"/>
      <c r="LD44" s="192"/>
      <c r="LE44" s="192"/>
      <c r="LF44" s="192"/>
      <c r="LG44" s="192"/>
      <c r="LH44" s="192"/>
      <c r="LI44" s="192"/>
      <c r="LJ44" s="192"/>
      <c r="LK44" s="192"/>
      <c r="LL44" s="192"/>
      <c r="LM44" s="192"/>
      <c r="LN44" s="192"/>
      <c r="LO44" s="192"/>
      <c r="LP44" s="192"/>
      <c r="LQ44" s="192"/>
      <c r="LR44" s="192"/>
      <c r="LS44" s="192"/>
      <c r="LT44" s="192"/>
      <c r="LU44" s="192"/>
      <c r="LV44" s="192"/>
      <c r="LW44" s="192"/>
      <c r="LX44" s="192"/>
      <c r="LY44" s="192"/>
      <c r="LZ44" s="192"/>
      <c r="MA44" s="192"/>
      <c r="MB44" s="192"/>
      <c r="MC44" s="192"/>
      <c r="MD44" s="192"/>
      <c r="ME44" s="192"/>
      <c r="MF44" s="192"/>
      <c r="MG44" s="192"/>
      <c r="MH44" s="192"/>
      <c r="MI44" s="192"/>
      <c r="MJ44" s="192"/>
      <c r="MK44" s="192"/>
      <c r="ML44" s="192"/>
      <c r="MM44" s="192"/>
      <c r="MN44" s="192"/>
    </row>
    <row r="45" spans="1:352" s="195" customFormat="1" x14ac:dyDescent="0.2">
      <c r="A45" s="234">
        <v>36</v>
      </c>
      <c r="B45" s="235" t="s">
        <v>84</v>
      </c>
      <c r="C45" s="235" t="s">
        <v>210</v>
      </c>
      <c r="D45" s="235">
        <v>10</v>
      </c>
      <c r="E45" s="235"/>
      <c r="F45" s="235">
        <v>1</v>
      </c>
      <c r="G45" s="237" t="s">
        <v>28</v>
      </c>
      <c r="H45" s="236" t="s">
        <v>33</v>
      </c>
      <c r="I45" s="238"/>
      <c r="J45" s="239"/>
      <c r="K45" s="238"/>
      <c r="L45" s="240"/>
      <c r="M45" s="239"/>
      <c r="N45" s="239"/>
      <c r="O45" s="238"/>
      <c r="P45" s="239"/>
      <c r="Q45" s="238"/>
      <c r="R45" s="239"/>
      <c r="S45" s="241"/>
      <c r="T45" s="239"/>
      <c r="U45" s="238"/>
      <c r="V45" s="239"/>
      <c r="W45" s="239"/>
      <c r="X45" s="239"/>
      <c r="Y45" s="239"/>
      <c r="Z45" s="239"/>
      <c r="AA45" s="239"/>
      <c r="AB45" s="239"/>
      <c r="AC45" s="239"/>
      <c r="AD45" s="239"/>
      <c r="AE45" s="239" t="s">
        <v>26</v>
      </c>
      <c r="AF45" s="235"/>
      <c r="AG45" s="235"/>
      <c r="AH45" s="235"/>
      <c r="AI45" s="239"/>
      <c r="AJ45" s="235"/>
      <c r="AK45" s="239"/>
      <c r="AL45" s="235"/>
      <c r="AM45" s="239"/>
      <c r="AN45" s="239"/>
      <c r="AO45" s="239"/>
      <c r="AP45" s="238"/>
      <c r="AQ45" s="239"/>
      <c r="AR45" s="235">
        <v>3</v>
      </c>
      <c r="AS45" s="242">
        <v>645.92999999999995</v>
      </c>
      <c r="AT45" s="238"/>
      <c r="AU45" s="239"/>
      <c r="AV45" s="235"/>
      <c r="AW45" s="235"/>
      <c r="AX45" s="235"/>
      <c r="AY45" s="235"/>
      <c r="AZ45" s="235"/>
      <c r="BA45" s="235"/>
      <c r="BB45" s="18"/>
      <c r="BC45" s="193"/>
      <c r="BD45" s="194"/>
      <c r="BE45" s="193"/>
      <c r="BF45" s="194"/>
      <c r="BG45" s="193"/>
      <c r="BH45" s="194"/>
      <c r="BI45" s="193"/>
      <c r="BJ45" s="194"/>
      <c r="BK45" s="193"/>
      <c r="BL45" s="193"/>
      <c r="BM45" s="192"/>
      <c r="BN45" s="192"/>
      <c r="BO45" s="192"/>
      <c r="BP45" s="192"/>
      <c r="BQ45" s="192"/>
      <c r="BR45" s="192"/>
      <c r="BS45" s="192"/>
      <c r="BT45" s="192"/>
      <c r="BU45" s="192"/>
      <c r="BV45" s="192"/>
      <c r="BW45" s="192"/>
      <c r="BX45" s="192"/>
      <c r="BY45" s="192"/>
      <c r="BZ45" s="192"/>
      <c r="CA45" s="192"/>
      <c r="CB45" s="192"/>
      <c r="CC45" s="192"/>
      <c r="CD45" s="192"/>
      <c r="CE45" s="192"/>
      <c r="CF45" s="192"/>
      <c r="CG45" s="192"/>
      <c r="CH45" s="192"/>
      <c r="CI45" s="192"/>
      <c r="CJ45" s="192"/>
      <c r="CK45" s="192"/>
      <c r="CL45" s="192"/>
      <c r="CM45" s="192"/>
      <c r="CN45" s="192"/>
      <c r="CO45" s="192"/>
      <c r="CP45" s="192"/>
      <c r="CQ45" s="192"/>
      <c r="CR45" s="192"/>
      <c r="CS45" s="192"/>
      <c r="CT45" s="192"/>
      <c r="CU45" s="192"/>
      <c r="CV45" s="192"/>
      <c r="CW45" s="192"/>
      <c r="CX45" s="192"/>
      <c r="CY45" s="192"/>
      <c r="CZ45" s="192"/>
      <c r="DA45" s="192"/>
      <c r="DB45" s="192"/>
      <c r="DC45" s="192"/>
      <c r="DD45" s="192"/>
      <c r="DE45" s="192"/>
      <c r="DF45" s="192"/>
      <c r="DG45" s="192"/>
      <c r="DH45" s="192"/>
      <c r="DI45" s="192"/>
      <c r="DJ45" s="192"/>
      <c r="DK45" s="192"/>
      <c r="DL45" s="192"/>
      <c r="DM45" s="192"/>
      <c r="DN45" s="192"/>
      <c r="DO45" s="192"/>
      <c r="DP45" s="192"/>
      <c r="DQ45" s="192"/>
      <c r="DR45" s="192"/>
      <c r="DS45" s="192"/>
      <c r="DT45" s="192"/>
      <c r="DU45" s="192"/>
      <c r="DV45" s="192"/>
      <c r="DW45" s="192"/>
      <c r="DX45" s="192"/>
      <c r="DY45" s="192"/>
      <c r="DZ45" s="192"/>
      <c r="EA45" s="192"/>
      <c r="EB45" s="192"/>
      <c r="EC45" s="192"/>
      <c r="ED45" s="192"/>
      <c r="EE45" s="192"/>
      <c r="EF45" s="192"/>
      <c r="EG45" s="192"/>
      <c r="EH45" s="192"/>
      <c r="EI45" s="192"/>
      <c r="EJ45" s="192"/>
      <c r="EK45" s="192"/>
      <c r="EL45" s="192"/>
      <c r="EM45" s="192"/>
      <c r="EN45" s="192"/>
      <c r="EO45" s="192"/>
      <c r="EP45" s="192"/>
      <c r="EQ45" s="192"/>
      <c r="ER45" s="192"/>
      <c r="ES45" s="192"/>
      <c r="ET45" s="192"/>
      <c r="EU45" s="192"/>
      <c r="EV45" s="192"/>
      <c r="EW45" s="192"/>
      <c r="EX45" s="192"/>
      <c r="EY45" s="192"/>
      <c r="EZ45" s="192"/>
      <c r="FA45" s="192"/>
      <c r="FB45" s="192"/>
      <c r="FC45" s="192"/>
      <c r="FD45" s="192"/>
      <c r="FE45" s="192"/>
      <c r="FF45" s="192"/>
      <c r="FG45" s="192"/>
      <c r="FH45" s="192"/>
      <c r="FI45" s="192"/>
      <c r="FJ45" s="192"/>
      <c r="FK45" s="192"/>
      <c r="FL45" s="192"/>
      <c r="FM45" s="192"/>
      <c r="FN45" s="192"/>
      <c r="FO45" s="192"/>
      <c r="FP45" s="192"/>
      <c r="FQ45" s="192"/>
      <c r="FR45" s="192"/>
      <c r="FS45" s="192"/>
      <c r="FT45" s="192"/>
      <c r="FU45" s="192"/>
      <c r="FV45" s="192"/>
      <c r="FW45" s="192"/>
      <c r="FX45" s="192"/>
      <c r="FY45" s="192"/>
      <c r="FZ45" s="192"/>
      <c r="GA45" s="192"/>
      <c r="GB45" s="192"/>
      <c r="GC45" s="192"/>
      <c r="GD45" s="192"/>
      <c r="GE45" s="192"/>
      <c r="GF45" s="192"/>
      <c r="GG45" s="192"/>
      <c r="GH45" s="192"/>
      <c r="GI45" s="192"/>
      <c r="GJ45" s="192"/>
      <c r="GK45" s="192"/>
      <c r="GL45" s="192"/>
      <c r="GM45" s="192"/>
      <c r="GN45" s="192"/>
      <c r="GO45" s="192"/>
      <c r="GP45" s="192"/>
      <c r="GQ45" s="192"/>
      <c r="GR45" s="192"/>
      <c r="GS45" s="192"/>
      <c r="GT45" s="192"/>
      <c r="GU45" s="192"/>
      <c r="GV45" s="192"/>
      <c r="GW45" s="192"/>
      <c r="GX45" s="192"/>
      <c r="GY45" s="192"/>
      <c r="GZ45" s="192"/>
      <c r="HA45" s="192"/>
      <c r="HB45" s="192"/>
      <c r="HC45" s="192"/>
      <c r="HD45" s="192"/>
      <c r="HE45" s="192"/>
      <c r="HF45" s="192"/>
      <c r="HG45" s="192"/>
      <c r="HH45" s="192"/>
      <c r="HI45" s="192"/>
      <c r="HJ45" s="192"/>
      <c r="HK45" s="192"/>
      <c r="HL45" s="192"/>
      <c r="HM45" s="192"/>
      <c r="HN45" s="192"/>
      <c r="HO45" s="192"/>
      <c r="HP45" s="192"/>
      <c r="HQ45" s="192"/>
      <c r="HR45" s="192"/>
      <c r="HS45" s="192"/>
      <c r="HT45" s="192"/>
      <c r="HU45" s="192"/>
      <c r="HV45" s="192"/>
      <c r="HW45" s="192"/>
      <c r="HX45" s="192"/>
      <c r="HY45" s="192"/>
      <c r="HZ45" s="192"/>
      <c r="IA45" s="192"/>
      <c r="IB45" s="192"/>
      <c r="IC45" s="192"/>
      <c r="ID45" s="192"/>
      <c r="IE45" s="192"/>
      <c r="IF45" s="192"/>
      <c r="IG45" s="192"/>
      <c r="IH45" s="192"/>
      <c r="II45" s="192"/>
      <c r="IJ45" s="192"/>
      <c r="IK45" s="192"/>
      <c r="IL45" s="192"/>
      <c r="IM45" s="192"/>
      <c r="IN45" s="192"/>
      <c r="IO45" s="192"/>
      <c r="IP45" s="192"/>
      <c r="IQ45" s="192"/>
      <c r="IR45" s="192"/>
      <c r="IS45" s="192"/>
      <c r="IT45" s="192"/>
      <c r="IU45" s="192"/>
      <c r="IV45" s="192"/>
      <c r="IW45" s="192"/>
      <c r="IX45" s="192"/>
      <c r="IY45" s="192"/>
      <c r="IZ45" s="192"/>
      <c r="JA45" s="192"/>
      <c r="JB45" s="192"/>
      <c r="JC45" s="192"/>
      <c r="JD45" s="192"/>
      <c r="JE45" s="192"/>
      <c r="JF45" s="192"/>
      <c r="JG45" s="192"/>
      <c r="JH45" s="192"/>
      <c r="JI45" s="192"/>
      <c r="JJ45" s="192"/>
      <c r="JK45" s="192"/>
      <c r="JL45" s="192"/>
      <c r="JM45" s="192"/>
      <c r="JN45" s="192"/>
      <c r="JO45" s="192"/>
      <c r="JP45" s="192"/>
      <c r="JQ45" s="192"/>
      <c r="JR45" s="192"/>
      <c r="JS45" s="192"/>
      <c r="JT45" s="192"/>
      <c r="JU45" s="192"/>
      <c r="JV45" s="192"/>
      <c r="JW45" s="192"/>
      <c r="JX45" s="192"/>
      <c r="JY45" s="192"/>
      <c r="JZ45" s="192"/>
      <c r="KA45" s="192"/>
      <c r="KB45" s="192"/>
      <c r="KC45" s="192"/>
      <c r="KD45" s="192"/>
      <c r="KE45" s="192"/>
      <c r="KF45" s="192"/>
      <c r="KG45" s="192"/>
      <c r="KH45" s="192"/>
      <c r="KI45" s="192"/>
      <c r="KJ45" s="192"/>
      <c r="KK45" s="192"/>
      <c r="KL45" s="192"/>
      <c r="KM45" s="192"/>
      <c r="KN45" s="192"/>
      <c r="KO45" s="192"/>
      <c r="KP45" s="192"/>
      <c r="KQ45" s="192"/>
      <c r="KR45" s="192"/>
      <c r="KS45" s="192"/>
      <c r="KT45" s="192"/>
      <c r="KU45" s="192"/>
      <c r="KV45" s="192"/>
      <c r="KW45" s="192"/>
      <c r="KX45" s="192"/>
      <c r="KY45" s="192"/>
      <c r="KZ45" s="192"/>
      <c r="LA45" s="192"/>
      <c r="LB45" s="192"/>
      <c r="LC45" s="192"/>
      <c r="LD45" s="192"/>
      <c r="LE45" s="192"/>
      <c r="LF45" s="192"/>
      <c r="LG45" s="192"/>
      <c r="LH45" s="192"/>
      <c r="LI45" s="192"/>
      <c r="LJ45" s="192"/>
      <c r="LK45" s="192"/>
      <c r="LL45" s="192"/>
      <c r="LM45" s="192"/>
      <c r="LN45" s="192"/>
      <c r="LO45" s="192"/>
      <c r="LP45" s="192"/>
      <c r="LQ45" s="192"/>
      <c r="LR45" s="192"/>
      <c r="LS45" s="192"/>
      <c r="LT45" s="192"/>
      <c r="LU45" s="192"/>
      <c r="LV45" s="192"/>
      <c r="LW45" s="192"/>
      <c r="LX45" s="192"/>
      <c r="LY45" s="192"/>
      <c r="LZ45" s="192"/>
      <c r="MA45" s="192"/>
      <c r="MB45" s="192"/>
      <c r="MC45" s="192"/>
      <c r="MD45" s="192"/>
      <c r="ME45" s="192"/>
      <c r="MF45" s="192"/>
      <c r="MG45" s="192"/>
      <c r="MH45" s="192"/>
      <c r="MI45" s="192"/>
      <c r="MJ45" s="192"/>
      <c r="MK45" s="192"/>
      <c r="ML45" s="192"/>
      <c r="MM45" s="192"/>
      <c r="MN45" s="192"/>
    </row>
    <row r="46" spans="1:352" s="195" customFormat="1" x14ac:dyDescent="0.2">
      <c r="A46" s="234">
        <v>37</v>
      </c>
      <c r="B46" s="235" t="s">
        <v>85</v>
      </c>
      <c r="C46" s="235" t="s">
        <v>211</v>
      </c>
      <c r="D46" s="235">
        <v>10</v>
      </c>
      <c r="E46" s="235"/>
      <c r="F46" s="235">
        <v>1</v>
      </c>
      <c r="G46" s="237" t="s">
        <v>28</v>
      </c>
      <c r="H46" s="236" t="s">
        <v>29</v>
      </c>
      <c r="I46" s="238"/>
      <c r="J46" s="239"/>
      <c r="K46" s="238"/>
      <c r="L46" s="240"/>
      <c r="M46" s="239"/>
      <c r="N46" s="239"/>
      <c r="O46" s="238"/>
      <c r="P46" s="239"/>
      <c r="Q46" s="238"/>
      <c r="R46" s="239"/>
      <c r="S46" s="243"/>
      <c r="T46" s="244"/>
      <c r="U46" s="238"/>
      <c r="V46" s="239"/>
      <c r="W46" s="239"/>
      <c r="X46" s="239"/>
      <c r="Y46" s="239"/>
      <c r="Z46" s="239"/>
      <c r="AA46" s="239"/>
      <c r="AB46" s="239"/>
      <c r="AC46" s="239"/>
      <c r="AD46" s="239"/>
      <c r="AE46" s="239" t="s">
        <v>30</v>
      </c>
      <c r="AF46" s="235"/>
      <c r="AG46" s="235"/>
      <c r="AH46" s="235"/>
      <c r="AI46" s="239"/>
      <c r="AJ46" s="235"/>
      <c r="AK46" s="239"/>
      <c r="AL46" s="235"/>
      <c r="AM46" s="239"/>
      <c r="AN46" s="239"/>
      <c r="AO46" s="239"/>
      <c r="AP46" s="238"/>
      <c r="AQ46" s="244"/>
      <c r="AR46" s="235">
        <v>3</v>
      </c>
      <c r="AS46" s="242">
        <v>645.92999999999995</v>
      </c>
      <c r="AT46" s="238"/>
      <c r="AU46" s="239"/>
      <c r="AV46" s="235"/>
      <c r="AW46" s="235"/>
      <c r="AX46" s="235"/>
      <c r="AY46" s="235"/>
      <c r="AZ46" s="235"/>
      <c r="BA46" s="235"/>
      <c r="BB46" s="18"/>
      <c r="BC46" s="193"/>
      <c r="BD46" s="194"/>
      <c r="BE46" s="193"/>
      <c r="BF46" s="194"/>
      <c r="BG46" s="193"/>
      <c r="BH46" s="194"/>
      <c r="BI46" s="193"/>
      <c r="BJ46" s="194"/>
      <c r="BK46" s="193"/>
      <c r="BL46" s="193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  <c r="EG46" s="192"/>
      <c r="EH46" s="192"/>
      <c r="EI46" s="192"/>
      <c r="EJ46" s="192"/>
      <c r="EK46" s="192"/>
      <c r="EL46" s="192"/>
      <c r="EM46" s="192"/>
      <c r="EN46" s="192"/>
      <c r="EO46" s="192"/>
      <c r="EP46" s="192"/>
      <c r="EQ46" s="192"/>
      <c r="ER46" s="192"/>
      <c r="ES46" s="192"/>
      <c r="ET46" s="192"/>
      <c r="EU46" s="192"/>
      <c r="EV46" s="192"/>
      <c r="EW46" s="192"/>
      <c r="EX46" s="192"/>
      <c r="EY46" s="192"/>
      <c r="EZ46" s="192"/>
      <c r="FA46" s="192"/>
      <c r="FB46" s="192"/>
      <c r="FC46" s="192"/>
      <c r="FD46" s="192"/>
      <c r="FE46" s="192"/>
      <c r="FF46" s="192"/>
      <c r="FG46" s="192"/>
      <c r="FH46" s="192"/>
      <c r="FI46" s="192"/>
      <c r="FJ46" s="192"/>
      <c r="FK46" s="192"/>
      <c r="FL46" s="192"/>
      <c r="FM46" s="192"/>
      <c r="FN46" s="192"/>
      <c r="FO46" s="192"/>
      <c r="FP46" s="192"/>
      <c r="FQ46" s="192"/>
      <c r="FR46" s="192"/>
      <c r="FS46" s="192"/>
      <c r="FT46" s="192"/>
      <c r="FU46" s="192"/>
      <c r="FV46" s="192"/>
      <c r="FW46" s="192"/>
      <c r="FX46" s="192"/>
      <c r="FY46" s="192"/>
      <c r="FZ46" s="192"/>
      <c r="GA46" s="192"/>
      <c r="GB46" s="192"/>
      <c r="GC46" s="192"/>
      <c r="GD46" s="192"/>
      <c r="GE46" s="192"/>
      <c r="GF46" s="192"/>
      <c r="GG46" s="192"/>
      <c r="GH46" s="192"/>
      <c r="GI46" s="192"/>
      <c r="GJ46" s="192"/>
      <c r="GK46" s="192"/>
      <c r="GL46" s="192"/>
      <c r="GM46" s="192"/>
      <c r="GN46" s="192"/>
      <c r="GO46" s="192"/>
      <c r="GP46" s="192"/>
      <c r="GQ46" s="192"/>
      <c r="GR46" s="192"/>
      <c r="GS46" s="192"/>
      <c r="GT46" s="192"/>
      <c r="GU46" s="192"/>
      <c r="GV46" s="192"/>
      <c r="GW46" s="192"/>
      <c r="GX46" s="192"/>
      <c r="GY46" s="192"/>
      <c r="GZ46" s="192"/>
      <c r="HA46" s="192"/>
      <c r="HB46" s="192"/>
      <c r="HC46" s="192"/>
      <c r="HD46" s="192"/>
      <c r="HE46" s="192"/>
      <c r="HF46" s="192"/>
      <c r="HG46" s="192"/>
      <c r="HH46" s="192"/>
      <c r="HI46" s="192"/>
      <c r="HJ46" s="192"/>
      <c r="HK46" s="192"/>
      <c r="HL46" s="192"/>
      <c r="HM46" s="192"/>
      <c r="HN46" s="192"/>
      <c r="HO46" s="192"/>
      <c r="HP46" s="192"/>
      <c r="HQ46" s="192"/>
      <c r="HR46" s="192"/>
      <c r="HS46" s="192"/>
      <c r="HT46" s="192"/>
      <c r="HU46" s="192"/>
      <c r="HV46" s="192"/>
      <c r="HW46" s="192"/>
      <c r="HX46" s="192"/>
      <c r="HY46" s="192"/>
      <c r="HZ46" s="192"/>
      <c r="IA46" s="192"/>
      <c r="IB46" s="192"/>
      <c r="IC46" s="192"/>
      <c r="ID46" s="192"/>
      <c r="IE46" s="192"/>
      <c r="IF46" s="192"/>
      <c r="IG46" s="192"/>
      <c r="IH46" s="192"/>
      <c r="II46" s="192"/>
      <c r="IJ46" s="192"/>
      <c r="IK46" s="192"/>
      <c r="IL46" s="192"/>
      <c r="IM46" s="192"/>
      <c r="IN46" s="192"/>
      <c r="IO46" s="192"/>
      <c r="IP46" s="192"/>
      <c r="IQ46" s="192"/>
      <c r="IR46" s="192"/>
      <c r="IS46" s="192"/>
      <c r="IT46" s="192"/>
      <c r="IU46" s="192"/>
      <c r="IV46" s="192"/>
      <c r="IW46" s="192"/>
      <c r="IX46" s="192"/>
      <c r="IY46" s="192"/>
      <c r="IZ46" s="192"/>
      <c r="JA46" s="192"/>
      <c r="JB46" s="192"/>
      <c r="JC46" s="192"/>
      <c r="JD46" s="192"/>
      <c r="JE46" s="192"/>
      <c r="JF46" s="192"/>
      <c r="JG46" s="192"/>
      <c r="JH46" s="192"/>
      <c r="JI46" s="192"/>
      <c r="JJ46" s="192"/>
      <c r="JK46" s="192"/>
      <c r="JL46" s="192"/>
      <c r="JM46" s="192"/>
      <c r="JN46" s="192"/>
      <c r="JO46" s="192"/>
      <c r="JP46" s="192"/>
      <c r="JQ46" s="192"/>
      <c r="JR46" s="192"/>
      <c r="JS46" s="192"/>
      <c r="JT46" s="192"/>
      <c r="JU46" s="192"/>
      <c r="JV46" s="192"/>
      <c r="JW46" s="192"/>
      <c r="JX46" s="192"/>
      <c r="JY46" s="192"/>
      <c r="JZ46" s="192"/>
      <c r="KA46" s="192"/>
      <c r="KB46" s="192"/>
      <c r="KC46" s="192"/>
      <c r="KD46" s="192"/>
      <c r="KE46" s="192"/>
      <c r="KF46" s="192"/>
      <c r="KG46" s="192"/>
      <c r="KH46" s="192"/>
      <c r="KI46" s="192"/>
      <c r="KJ46" s="192"/>
      <c r="KK46" s="192"/>
      <c r="KL46" s="192"/>
      <c r="KM46" s="192"/>
      <c r="KN46" s="192"/>
      <c r="KO46" s="192"/>
      <c r="KP46" s="192"/>
      <c r="KQ46" s="192"/>
      <c r="KR46" s="192"/>
      <c r="KS46" s="192"/>
      <c r="KT46" s="192"/>
      <c r="KU46" s="192"/>
      <c r="KV46" s="192"/>
      <c r="KW46" s="192"/>
      <c r="KX46" s="192"/>
      <c r="KY46" s="192"/>
      <c r="KZ46" s="192"/>
      <c r="LA46" s="192"/>
      <c r="LB46" s="192"/>
      <c r="LC46" s="192"/>
      <c r="LD46" s="192"/>
      <c r="LE46" s="192"/>
      <c r="LF46" s="192"/>
      <c r="LG46" s="192"/>
      <c r="LH46" s="192"/>
      <c r="LI46" s="192"/>
      <c r="LJ46" s="192"/>
      <c r="LK46" s="192"/>
      <c r="LL46" s="192"/>
      <c r="LM46" s="192"/>
      <c r="LN46" s="192"/>
      <c r="LO46" s="192"/>
      <c r="LP46" s="192"/>
      <c r="LQ46" s="192"/>
      <c r="LR46" s="192"/>
      <c r="LS46" s="192"/>
      <c r="LT46" s="192"/>
      <c r="LU46" s="192"/>
      <c r="LV46" s="192"/>
      <c r="LW46" s="192"/>
      <c r="LX46" s="192"/>
      <c r="LY46" s="192"/>
      <c r="LZ46" s="192"/>
      <c r="MA46" s="192"/>
      <c r="MB46" s="192"/>
      <c r="MC46" s="192"/>
      <c r="MD46" s="192"/>
      <c r="ME46" s="192"/>
      <c r="MF46" s="192"/>
      <c r="MG46" s="192"/>
      <c r="MH46" s="192"/>
      <c r="MI46" s="192"/>
      <c r="MJ46" s="192"/>
      <c r="MK46" s="192"/>
      <c r="ML46" s="192"/>
      <c r="MM46" s="192"/>
      <c r="MN46" s="192"/>
    </row>
    <row r="47" spans="1:352" s="195" customFormat="1" x14ac:dyDescent="0.2">
      <c r="A47" s="234">
        <v>38</v>
      </c>
      <c r="B47" s="235" t="s">
        <v>86</v>
      </c>
      <c r="C47" s="235" t="s">
        <v>212</v>
      </c>
      <c r="D47" s="235">
        <v>10</v>
      </c>
      <c r="E47" s="235">
        <v>1</v>
      </c>
      <c r="F47" s="235"/>
      <c r="G47" s="237" t="s">
        <v>87</v>
      </c>
      <c r="H47" s="236" t="s">
        <v>33</v>
      </c>
      <c r="I47" s="238"/>
      <c r="J47" s="239"/>
      <c r="K47" s="238"/>
      <c r="L47" s="240"/>
      <c r="M47" s="239"/>
      <c r="N47" s="239"/>
      <c r="O47" s="238"/>
      <c r="P47" s="239"/>
      <c r="Q47" s="238"/>
      <c r="R47" s="239"/>
      <c r="S47" s="243"/>
      <c r="T47" s="244"/>
      <c r="U47" s="238"/>
      <c r="V47" s="239"/>
      <c r="W47" s="239"/>
      <c r="X47" s="239"/>
      <c r="Y47" s="239"/>
      <c r="Z47" s="239"/>
      <c r="AA47" s="239"/>
      <c r="AB47" s="239"/>
      <c r="AC47" s="239"/>
      <c r="AD47" s="239"/>
      <c r="AE47" s="239" t="s">
        <v>88</v>
      </c>
      <c r="AF47" s="235"/>
      <c r="AG47" s="235"/>
      <c r="AH47" s="235"/>
      <c r="AI47" s="239"/>
      <c r="AJ47" s="235"/>
      <c r="AK47" s="239"/>
      <c r="AL47" s="235"/>
      <c r="AM47" s="239"/>
      <c r="AN47" s="239"/>
      <c r="AO47" s="239"/>
      <c r="AP47" s="238"/>
      <c r="AQ47" s="244"/>
      <c r="AR47" s="235">
        <v>20</v>
      </c>
      <c r="AS47" s="242">
        <v>4306.2</v>
      </c>
      <c r="AT47" s="238"/>
      <c r="AU47" s="239"/>
      <c r="AV47" s="235"/>
      <c r="AW47" s="235"/>
      <c r="AX47" s="235"/>
      <c r="AY47" s="235"/>
      <c r="AZ47" s="235"/>
      <c r="BA47" s="235"/>
      <c r="BB47" s="18"/>
      <c r="BC47" s="193"/>
      <c r="BD47" s="194"/>
      <c r="BE47" s="193"/>
      <c r="BF47" s="194"/>
      <c r="BG47" s="193"/>
      <c r="BH47" s="194"/>
      <c r="BI47" s="193"/>
      <c r="BJ47" s="194"/>
      <c r="BK47" s="193"/>
      <c r="BL47" s="193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  <c r="EG47" s="192"/>
      <c r="EH47" s="192"/>
      <c r="EI47" s="192"/>
      <c r="EJ47" s="192"/>
      <c r="EK47" s="192"/>
      <c r="EL47" s="192"/>
      <c r="EM47" s="192"/>
      <c r="EN47" s="192"/>
      <c r="EO47" s="192"/>
      <c r="EP47" s="192"/>
      <c r="EQ47" s="192"/>
      <c r="ER47" s="192"/>
      <c r="ES47" s="192"/>
      <c r="ET47" s="192"/>
      <c r="EU47" s="192"/>
      <c r="EV47" s="192"/>
      <c r="EW47" s="192"/>
      <c r="EX47" s="192"/>
      <c r="EY47" s="192"/>
      <c r="EZ47" s="192"/>
      <c r="FA47" s="192"/>
      <c r="FB47" s="192"/>
      <c r="FC47" s="192"/>
      <c r="FD47" s="192"/>
      <c r="FE47" s="192"/>
      <c r="FF47" s="192"/>
      <c r="FG47" s="192"/>
      <c r="FH47" s="192"/>
      <c r="FI47" s="192"/>
      <c r="FJ47" s="192"/>
      <c r="FK47" s="192"/>
      <c r="FL47" s="192"/>
      <c r="FM47" s="192"/>
      <c r="FN47" s="192"/>
      <c r="FO47" s="192"/>
      <c r="FP47" s="192"/>
      <c r="FQ47" s="192"/>
      <c r="FR47" s="192"/>
      <c r="FS47" s="192"/>
      <c r="FT47" s="192"/>
      <c r="FU47" s="192"/>
      <c r="FV47" s="192"/>
      <c r="FW47" s="192"/>
      <c r="FX47" s="192"/>
      <c r="FY47" s="192"/>
      <c r="FZ47" s="192"/>
      <c r="GA47" s="192"/>
      <c r="GB47" s="192"/>
      <c r="GC47" s="192"/>
      <c r="GD47" s="192"/>
      <c r="GE47" s="192"/>
      <c r="GF47" s="192"/>
      <c r="GG47" s="192"/>
      <c r="GH47" s="192"/>
      <c r="GI47" s="192"/>
      <c r="GJ47" s="192"/>
      <c r="GK47" s="192"/>
      <c r="GL47" s="192"/>
      <c r="GM47" s="192"/>
      <c r="GN47" s="192"/>
      <c r="GO47" s="192"/>
      <c r="GP47" s="192"/>
      <c r="GQ47" s="192"/>
      <c r="GR47" s="192"/>
      <c r="GS47" s="192"/>
      <c r="GT47" s="192"/>
      <c r="GU47" s="192"/>
      <c r="GV47" s="192"/>
      <c r="GW47" s="192"/>
      <c r="GX47" s="192"/>
      <c r="GY47" s="192"/>
      <c r="GZ47" s="192"/>
      <c r="HA47" s="192"/>
      <c r="HB47" s="192"/>
      <c r="HC47" s="192"/>
      <c r="HD47" s="192"/>
      <c r="HE47" s="192"/>
      <c r="HF47" s="192"/>
      <c r="HG47" s="192"/>
      <c r="HH47" s="192"/>
      <c r="HI47" s="192"/>
      <c r="HJ47" s="192"/>
      <c r="HK47" s="192"/>
      <c r="HL47" s="192"/>
      <c r="HM47" s="192"/>
      <c r="HN47" s="192"/>
      <c r="HO47" s="192"/>
      <c r="HP47" s="192"/>
      <c r="HQ47" s="192"/>
      <c r="HR47" s="192"/>
      <c r="HS47" s="192"/>
      <c r="HT47" s="192"/>
      <c r="HU47" s="192"/>
      <c r="HV47" s="192"/>
      <c r="HW47" s="192"/>
      <c r="HX47" s="192"/>
      <c r="HY47" s="192"/>
      <c r="HZ47" s="192"/>
      <c r="IA47" s="192"/>
      <c r="IB47" s="192"/>
      <c r="IC47" s="192"/>
      <c r="ID47" s="192"/>
      <c r="IE47" s="192"/>
      <c r="IF47" s="192"/>
      <c r="IG47" s="192"/>
      <c r="IH47" s="192"/>
      <c r="II47" s="192"/>
      <c r="IJ47" s="192"/>
      <c r="IK47" s="192"/>
      <c r="IL47" s="192"/>
      <c r="IM47" s="192"/>
      <c r="IN47" s="192"/>
      <c r="IO47" s="192"/>
      <c r="IP47" s="192"/>
      <c r="IQ47" s="192"/>
      <c r="IR47" s="192"/>
      <c r="IS47" s="192"/>
      <c r="IT47" s="192"/>
      <c r="IU47" s="192"/>
      <c r="IV47" s="192"/>
      <c r="IW47" s="192"/>
      <c r="IX47" s="192"/>
      <c r="IY47" s="192"/>
      <c r="IZ47" s="192"/>
      <c r="JA47" s="192"/>
      <c r="JB47" s="192"/>
      <c r="JC47" s="192"/>
      <c r="JD47" s="192"/>
      <c r="JE47" s="192"/>
      <c r="JF47" s="192"/>
      <c r="JG47" s="192"/>
      <c r="JH47" s="192"/>
      <c r="JI47" s="192"/>
      <c r="JJ47" s="192"/>
      <c r="JK47" s="192"/>
      <c r="JL47" s="192"/>
      <c r="JM47" s="192"/>
      <c r="JN47" s="192"/>
      <c r="JO47" s="192"/>
      <c r="JP47" s="192"/>
      <c r="JQ47" s="192"/>
      <c r="JR47" s="192"/>
      <c r="JS47" s="192"/>
      <c r="JT47" s="192"/>
      <c r="JU47" s="192"/>
      <c r="JV47" s="192"/>
      <c r="JW47" s="192"/>
      <c r="JX47" s="192"/>
      <c r="JY47" s="192"/>
      <c r="JZ47" s="192"/>
      <c r="KA47" s="192"/>
      <c r="KB47" s="192"/>
      <c r="KC47" s="192"/>
      <c r="KD47" s="192"/>
      <c r="KE47" s="192"/>
      <c r="KF47" s="192"/>
      <c r="KG47" s="192"/>
      <c r="KH47" s="192"/>
      <c r="KI47" s="192"/>
      <c r="KJ47" s="192"/>
      <c r="KK47" s="192"/>
      <c r="KL47" s="192"/>
      <c r="KM47" s="192"/>
      <c r="KN47" s="192"/>
      <c r="KO47" s="192"/>
      <c r="KP47" s="192"/>
      <c r="KQ47" s="192"/>
      <c r="KR47" s="192"/>
      <c r="KS47" s="192"/>
      <c r="KT47" s="192"/>
      <c r="KU47" s="192"/>
      <c r="KV47" s="192"/>
      <c r="KW47" s="192"/>
      <c r="KX47" s="192"/>
      <c r="KY47" s="192"/>
      <c r="KZ47" s="192"/>
      <c r="LA47" s="192"/>
      <c r="LB47" s="192"/>
      <c r="LC47" s="192"/>
      <c r="LD47" s="192"/>
      <c r="LE47" s="192"/>
      <c r="LF47" s="192"/>
      <c r="LG47" s="192"/>
      <c r="LH47" s="192"/>
      <c r="LI47" s="192"/>
      <c r="LJ47" s="192"/>
      <c r="LK47" s="192"/>
      <c r="LL47" s="192"/>
      <c r="LM47" s="192"/>
      <c r="LN47" s="192"/>
      <c r="LO47" s="192"/>
      <c r="LP47" s="192"/>
      <c r="LQ47" s="192"/>
      <c r="LR47" s="192"/>
      <c r="LS47" s="192"/>
      <c r="LT47" s="192"/>
      <c r="LU47" s="192"/>
      <c r="LV47" s="192"/>
      <c r="LW47" s="192"/>
      <c r="LX47" s="192"/>
      <c r="LY47" s="192"/>
      <c r="LZ47" s="192"/>
      <c r="MA47" s="192"/>
      <c r="MB47" s="192"/>
      <c r="MC47" s="192"/>
      <c r="MD47" s="192"/>
      <c r="ME47" s="192"/>
      <c r="MF47" s="192"/>
      <c r="MG47" s="192"/>
      <c r="MH47" s="192"/>
      <c r="MI47" s="192"/>
      <c r="MJ47" s="192"/>
      <c r="MK47" s="192"/>
      <c r="ML47" s="192"/>
      <c r="MM47" s="192"/>
      <c r="MN47" s="192"/>
    </row>
    <row r="48" spans="1:352" s="195" customFormat="1" x14ac:dyDescent="0.2">
      <c r="A48" s="234">
        <v>39</v>
      </c>
      <c r="B48" s="235" t="s">
        <v>89</v>
      </c>
      <c r="C48" s="235" t="s">
        <v>213</v>
      </c>
      <c r="D48" s="235">
        <v>10</v>
      </c>
      <c r="E48" s="235">
        <v>1</v>
      </c>
      <c r="F48" s="235"/>
      <c r="G48" s="237" t="s">
        <v>64</v>
      </c>
      <c r="H48" s="236" t="s">
        <v>33</v>
      </c>
      <c r="I48" s="238"/>
      <c r="J48" s="239"/>
      <c r="K48" s="238"/>
      <c r="L48" s="240"/>
      <c r="M48" s="239"/>
      <c r="N48" s="239"/>
      <c r="O48" s="238"/>
      <c r="P48" s="239"/>
      <c r="Q48" s="238"/>
      <c r="R48" s="239"/>
      <c r="S48" s="243"/>
      <c r="T48" s="244"/>
      <c r="U48" s="238"/>
      <c r="V48" s="239"/>
      <c r="W48" s="239"/>
      <c r="X48" s="239"/>
      <c r="Y48" s="239"/>
      <c r="Z48" s="239"/>
      <c r="AA48" s="239"/>
      <c r="AB48" s="239"/>
      <c r="AC48" s="239"/>
      <c r="AD48" s="239"/>
      <c r="AE48" s="239" t="s">
        <v>30</v>
      </c>
      <c r="AF48" s="235"/>
      <c r="AG48" s="235"/>
      <c r="AH48" s="235"/>
      <c r="AI48" s="239"/>
      <c r="AJ48" s="235"/>
      <c r="AK48" s="239"/>
      <c r="AL48" s="235"/>
      <c r="AM48" s="239"/>
      <c r="AN48" s="239"/>
      <c r="AO48" s="239"/>
      <c r="AP48" s="238"/>
      <c r="AQ48" s="244"/>
      <c r="AR48" s="235">
        <v>6</v>
      </c>
      <c r="AS48" s="242">
        <v>1291.8599999999999</v>
      </c>
      <c r="AT48" s="238"/>
      <c r="AU48" s="239"/>
      <c r="AV48" s="235"/>
      <c r="AW48" s="235"/>
      <c r="AX48" s="235"/>
      <c r="AY48" s="235"/>
      <c r="AZ48" s="235"/>
      <c r="BA48" s="235"/>
      <c r="BB48" s="18"/>
      <c r="BC48" s="193"/>
      <c r="BD48" s="194"/>
      <c r="BE48" s="193"/>
      <c r="BF48" s="194"/>
      <c r="BG48" s="193"/>
      <c r="BH48" s="194"/>
      <c r="BI48" s="193"/>
      <c r="BJ48" s="194"/>
      <c r="BK48" s="193"/>
      <c r="BL48" s="193"/>
      <c r="BM48" s="192"/>
      <c r="BN48" s="192"/>
      <c r="BO48" s="192"/>
      <c r="BP48" s="192"/>
      <c r="BQ48" s="192"/>
      <c r="BR48" s="192"/>
      <c r="BS48" s="192"/>
      <c r="BT48" s="192"/>
      <c r="BU48" s="192"/>
      <c r="BV48" s="192"/>
      <c r="BW48" s="192"/>
      <c r="BX48" s="192"/>
      <c r="BY48" s="192"/>
      <c r="BZ48" s="192"/>
      <c r="CA48" s="192"/>
      <c r="CB48" s="192"/>
      <c r="CC48" s="192"/>
      <c r="CD48" s="192"/>
      <c r="CE48" s="192"/>
      <c r="CF48" s="192"/>
      <c r="CG48" s="192"/>
      <c r="CH48" s="192"/>
      <c r="CI48" s="192"/>
      <c r="CJ48" s="192"/>
      <c r="CK48" s="192"/>
      <c r="CL48" s="192"/>
      <c r="CM48" s="192"/>
      <c r="CN48" s="192"/>
      <c r="CO48" s="192"/>
      <c r="CP48" s="192"/>
      <c r="CQ48" s="192"/>
      <c r="CR48" s="192"/>
      <c r="CS48" s="192"/>
      <c r="CT48" s="192"/>
      <c r="CU48" s="192"/>
      <c r="CV48" s="192"/>
      <c r="CW48" s="192"/>
      <c r="CX48" s="192"/>
      <c r="CY48" s="192"/>
      <c r="CZ48" s="192"/>
      <c r="DA48" s="192"/>
      <c r="DB48" s="192"/>
      <c r="DC48" s="192"/>
      <c r="DD48" s="192"/>
      <c r="DE48" s="192"/>
      <c r="DF48" s="192"/>
      <c r="DG48" s="192"/>
      <c r="DH48" s="192"/>
      <c r="DI48" s="192"/>
      <c r="DJ48" s="192"/>
      <c r="DK48" s="192"/>
      <c r="DL48" s="192"/>
      <c r="DM48" s="192"/>
      <c r="DN48" s="192"/>
      <c r="DO48" s="192"/>
      <c r="DP48" s="192"/>
      <c r="DQ48" s="192"/>
      <c r="DR48" s="192"/>
      <c r="DS48" s="192"/>
      <c r="DT48" s="192"/>
      <c r="DU48" s="192"/>
      <c r="DV48" s="192"/>
      <c r="DW48" s="192"/>
      <c r="DX48" s="192"/>
      <c r="DY48" s="192"/>
      <c r="DZ48" s="192"/>
      <c r="EA48" s="192"/>
      <c r="EB48" s="192"/>
      <c r="EC48" s="192"/>
      <c r="ED48" s="192"/>
      <c r="EE48" s="192"/>
      <c r="EF48" s="192"/>
      <c r="EG48" s="192"/>
      <c r="EH48" s="192"/>
      <c r="EI48" s="192"/>
      <c r="EJ48" s="192"/>
      <c r="EK48" s="192"/>
      <c r="EL48" s="192"/>
      <c r="EM48" s="192"/>
      <c r="EN48" s="192"/>
      <c r="EO48" s="192"/>
      <c r="EP48" s="192"/>
      <c r="EQ48" s="192"/>
      <c r="ER48" s="192"/>
      <c r="ES48" s="192"/>
      <c r="ET48" s="192"/>
      <c r="EU48" s="192"/>
      <c r="EV48" s="192"/>
      <c r="EW48" s="192"/>
      <c r="EX48" s="192"/>
      <c r="EY48" s="192"/>
      <c r="EZ48" s="192"/>
      <c r="FA48" s="192"/>
      <c r="FB48" s="192"/>
      <c r="FC48" s="192"/>
      <c r="FD48" s="192"/>
      <c r="FE48" s="192"/>
      <c r="FF48" s="192"/>
      <c r="FG48" s="192"/>
      <c r="FH48" s="192"/>
      <c r="FI48" s="192"/>
      <c r="FJ48" s="192"/>
      <c r="FK48" s="192"/>
      <c r="FL48" s="192"/>
      <c r="FM48" s="192"/>
      <c r="FN48" s="192"/>
      <c r="FO48" s="192"/>
      <c r="FP48" s="192"/>
      <c r="FQ48" s="192"/>
      <c r="FR48" s="192"/>
      <c r="FS48" s="192"/>
      <c r="FT48" s="192"/>
      <c r="FU48" s="192"/>
      <c r="FV48" s="192"/>
      <c r="FW48" s="192"/>
      <c r="FX48" s="192"/>
      <c r="FY48" s="192"/>
      <c r="FZ48" s="192"/>
      <c r="GA48" s="192"/>
      <c r="GB48" s="192"/>
      <c r="GC48" s="192"/>
      <c r="GD48" s="192"/>
      <c r="GE48" s="192"/>
      <c r="GF48" s="192"/>
      <c r="GG48" s="192"/>
      <c r="GH48" s="192"/>
      <c r="GI48" s="192"/>
      <c r="GJ48" s="192"/>
      <c r="GK48" s="192"/>
      <c r="GL48" s="192"/>
      <c r="GM48" s="192"/>
      <c r="GN48" s="192"/>
      <c r="GO48" s="192"/>
      <c r="GP48" s="192"/>
      <c r="GQ48" s="192"/>
      <c r="GR48" s="192"/>
      <c r="GS48" s="192"/>
      <c r="GT48" s="192"/>
      <c r="GU48" s="192"/>
      <c r="GV48" s="192"/>
      <c r="GW48" s="192"/>
      <c r="GX48" s="192"/>
      <c r="GY48" s="192"/>
      <c r="GZ48" s="192"/>
      <c r="HA48" s="192"/>
      <c r="HB48" s="192"/>
      <c r="HC48" s="192"/>
      <c r="HD48" s="192"/>
      <c r="HE48" s="192"/>
      <c r="HF48" s="192"/>
      <c r="HG48" s="192"/>
      <c r="HH48" s="192"/>
      <c r="HI48" s="192"/>
      <c r="HJ48" s="192"/>
      <c r="HK48" s="192"/>
      <c r="HL48" s="192"/>
      <c r="HM48" s="192"/>
      <c r="HN48" s="192"/>
      <c r="HO48" s="192"/>
      <c r="HP48" s="192"/>
      <c r="HQ48" s="192"/>
      <c r="HR48" s="192"/>
      <c r="HS48" s="192"/>
      <c r="HT48" s="192"/>
      <c r="HU48" s="192"/>
      <c r="HV48" s="192"/>
      <c r="HW48" s="192"/>
      <c r="HX48" s="192"/>
      <c r="HY48" s="192"/>
      <c r="HZ48" s="192"/>
      <c r="IA48" s="192"/>
      <c r="IB48" s="192"/>
      <c r="IC48" s="192"/>
      <c r="ID48" s="192"/>
      <c r="IE48" s="192"/>
      <c r="IF48" s="192"/>
      <c r="IG48" s="192"/>
      <c r="IH48" s="192"/>
      <c r="II48" s="192"/>
      <c r="IJ48" s="192"/>
      <c r="IK48" s="192"/>
      <c r="IL48" s="192"/>
      <c r="IM48" s="192"/>
      <c r="IN48" s="192"/>
      <c r="IO48" s="192"/>
      <c r="IP48" s="192"/>
      <c r="IQ48" s="192"/>
      <c r="IR48" s="192"/>
      <c r="IS48" s="192"/>
      <c r="IT48" s="192"/>
      <c r="IU48" s="192"/>
      <c r="IV48" s="192"/>
      <c r="IW48" s="192"/>
      <c r="IX48" s="192"/>
      <c r="IY48" s="192"/>
      <c r="IZ48" s="192"/>
      <c r="JA48" s="192"/>
      <c r="JB48" s="192"/>
      <c r="JC48" s="192"/>
      <c r="JD48" s="192"/>
      <c r="JE48" s="192"/>
      <c r="JF48" s="192"/>
      <c r="JG48" s="192"/>
      <c r="JH48" s="192"/>
      <c r="JI48" s="192"/>
      <c r="JJ48" s="192"/>
      <c r="JK48" s="192"/>
      <c r="JL48" s="192"/>
      <c r="JM48" s="192"/>
      <c r="JN48" s="192"/>
      <c r="JO48" s="192"/>
      <c r="JP48" s="192"/>
      <c r="JQ48" s="192"/>
      <c r="JR48" s="192"/>
      <c r="JS48" s="192"/>
      <c r="JT48" s="192"/>
      <c r="JU48" s="192"/>
      <c r="JV48" s="192"/>
      <c r="JW48" s="192"/>
      <c r="JX48" s="192"/>
      <c r="JY48" s="192"/>
      <c r="JZ48" s="192"/>
      <c r="KA48" s="192"/>
      <c r="KB48" s="192"/>
      <c r="KC48" s="192"/>
      <c r="KD48" s="192"/>
      <c r="KE48" s="192"/>
      <c r="KF48" s="192"/>
      <c r="KG48" s="192"/>
      <c r="KH48" s="192"/>
      <c r="KI48" s="192"/>
      <c r="KJ48" s="192"/>
      <c r="KK48" s="192"/>
      <c r="KL48" s="192"/>
      <c r="KM48" s="192"/>
      <c r="KN48" s="192"/>
      <c r="KO48" s="192"/>
      <c r="KP48" s="192"/>
      <c r="KQ48" s="192"/>
      <c r="KR48" s="192"/>
      <c r="KS48" s="192"/>
      <c r="KT48" s="192"/>
      <c r="KU48" s="192"/>
      <c r="KV48" s="192"/>
      <c r="KW48" s="192"/>
      <c r="KX48" s="192"/>
      <c r="KY48" s="192"/>
      <c r="KZ48" s="192"/>
      <c r="LA48" s="192"/>
      <c r="LB48" s="192"/>
      <c r="LC48" s="192"/>
      <c r="LD48" s="192"/>
      <c r="LE48" s="192"/>
      <c r="LF48" s="192"/>
      <c r="LG48" s="192"/>
      <c r="LH48" s="192"/>
      <c r="LI48" s="192"/>
      <c r="LJ48" s="192"/>
      <c r="LK48" s="192"/>
      <c r="LL48" s="192"/>
      <c r="LM48" s="192"/>
      <c r="LN48" s="192"/>
      <c r="LO48" s="192"/>
      <c r="LP48" s="192"/>
      <c r="LQ48" s="192"/>
      <c r="LR48" s="192"/>
      <c r="LS48" s="192"/>
      <c r="LT48" s="192"/>
      <c r="LU48" s="192"/>
      <c r="LV48" s="192"/>
      <c r="LW48" s="192"/>
      <c r="LX48" s="192"/>
      <c r="LY48" s="192"/>
      <c r="LZ48" s="192"/>
      <c r="MA48" s="192"/>
      <c r="MB48" s="192"/>
      <c r="MC48" s="192"/>
      <c r="MD48" s="192"/>
      <c r="ME48" s="192"/>
      <c r="MF48" s="192"/>
      <c r="MG48" s="192"/>
      <c r="MH48" s="192"/>
      <c r="MI48" s="192"/>
      <c r="MJ48" s="192"/>
      <c r="MK48" s="192"/>
      <c r="ML48" s="192"/>
      <c r="MM48" s="192"/>
      <c r="MN48" s="192"/>
    </row>
    <row r="49" spans="1:352" s="195" customFormat="1" x14ac:dyDescent="0.2">
      <c r="A49" s="234">
        <v>40</v>
      </c>
      <c r="B49" s="235" t="s">
        <v>90</v>
      </c>
      <c r="C49" s="235" t="s">
        <v>214</v>
      </c>
      <c r="D49" s="235">
        <v>17</v>
      </c>
      <c r="E49" s="235"/>
      <c r="F49" s="235">
        <v>1</v>
      </c>
      <c r="G49" s="237" t="s">
        <v>28</v>
      </c>
      <c r="H49" s="236" t="s">
        <v>25</v>
      </c>
      <c r="I49" s="238"/>
      <c r="J49" s="239"/>
      <c r="K49" s="238"/>
      <c r="L49" s="240"/>
      <c r="M49" s="239"/>
      <c r="N49" s="239"/>
      <c r="O49" s="238"/>
      <c r="P49" s="239"/>
      <c r="Q49" s="238"/>
      <c r="R49" s="239"/>
      <c r="S49" s="243"/>
      <c r="T49" s="244"/>
      <c r="U49" s="238"/>
      <c r="V49" s="239"/>
      <c r="W49" s="239"/>
      <c r="X49" s="239"/>
      <c r="Y49" s="239"/>
      <c r="Z49" s="239"/>
      <c r="AA49" s="239"/>
      <c r="AB49" s="239"/>
      <c r="AC49" s="239"/>
      <c r="AD49" s="239"/>
      <c r="AE49" s="239" t="s">
        <v>30</v>
      </c>
      <c r="AF49" s="235"/>
      <c r="AG49" s="235"/>
      <c r="AH49" s="235"/>
      <c r="AI49" s="239"/>
      <c r="AJ49" s="235"/>
      <c r="AK49" s="239"/>
      <c r="AL49" s="235"/>
      <c r="AM49" s="239"/>
      <c r="AN49" s="239"/>
      <c r="AO49" s="239"/>
      <c r="AP49" s="238"/>
      <c r="AQ49" s="244"/>
      <c r="AR49" s="235">
        <v>4</v>
      </c>
      <c r="AS49" s="242">
        <v>861.24</v>
      </c>
      <c r="AT49" s="238"/>
      <c r="AU49" s="239"/>
      <c r="AV49" s="235"/>
      <c r="AW49" s="235"/>
      <c r="AX49" s="235"/>
      <c r="AY49" s="235"/>
      <c r="AZ49" s="235"/>
      <c r="BA49" s="235"/>
      <c r="BB49" s="18"/>
      <c r="BC49" s="193"/>
      <c r="BD49" s="194"/>
      <c r="BE49" s="193"/>
      <c r="BF49" s="194"/>
      <c r="BG49" s="193"/>
      <c r="BH49" s="194"/>
      <c r="BI49" s="193"/>
      <c r="BJ49" s="194"/>
      <c r="BK49" s="193"/>
      <c r="BL49" s="193"/>
      <c r="BM49" s="192"/>
      <c r="BN49" s="192"/>
      <c r="BO49" s="192"/>
      <c r="BP49" s="192"/>
      <c r="BQ49" s="192"/>
      <c r="BR49" s="192"/>
      <c r="BS49" s="192"/>
      <c r="BT49" s="192"/>
      <c r="BU49" s="192"/>
      <c r="BV49" s="192"/>
      <c r="BW49" s="192"/>
      <c r="BX49" s="192"/>
      <c r="BY49" s="192"/>
      <c r="BZ49" s="192"/>
      <c r="CA49" s="192"/>
      <c r="CB49" s="192"/>
      <c r="CC49" s="192"/>
      <c r="CD49" s="192"/>
      <c r="CE49" s="192"/>
      <c r="CF49" s="192"/>
      <c r="CG49" s="192"/>
      <c r="CH49" s="192"/>
      <c r="CI49" s="192"/>
      <c r="CJ49" s="192"/>
      <c r="CK49" s="192"/>
      <c r="CL49" s="192"/>
      <c r="CM49" s="192"/>
      <c r="CN49" s="192"/>
      <c r="CO49" s="192"/>
      <c r="CP49" s="192"/>
      <c r="CQ49" s="192"/>
      <c r="CR49" s="192"/>
      <c r="CS49" s="192"/>
      <c r="CT49" s="192"/>
      <c r="CU49" s="192"/>
      <c r="CV49" s="192"/>
      <c r="CW49" s="192"/>
      <c r="CX49" s="192"/>
      <c r="CY49" s="192"/>
      <c r="CZ49" s="192"/>
      <c r="DA49" s="192"/>
      <c r="DB49" s="192"/>
      <c r="DC49" s="192"/>
      <c r="DD49" s="192"/>
      <c r="DE49" s="192"/>
      <c r="DF49" s="192"/>
      <c r="DG49" s="192"/>
      <c r="DH49" s="192"/>
      <c r="DI49" s="192"/>
      <c r="DJ49" s="192"/>
      <c r="DK49" s="192"/>
      <c r="DL49" s="192"/>
      <c r="DM49" s="192"/>
      <c r="DN49" s="192"/>
      <c r="DO49" s="192"/>
      <c r="DP49" s="192"/>
      <c r="DQ49" s="192"/>
      <c r="DR49" s="192"/>
      <c r="DS49" s="192"/>
      <c r="DT49" s="192"/>
      <c r="DU49" s="192"/>
      <c r="DV49" s="192"/>
      <c r="DW49" s="192"/>
      <c r="DX49" s="192"/>
      <c r="DY49" s="192"/>
      <c r="DZ49" s="192"/>
      <c r="EA49" s="192"/>
      <c r="EB49" s="192"/>
      <c r="EC49" s="192"/>
      <c r="ED49" s="192"/>
      <c r="EE49" s="192"/>
      <c r="EF49" s="192"/>
      <c r="EG49" s="192"/>
      <c r="EH49" s="192"/>
      <c r="EI49" s="192"/>
      <c r="EJ49" s="192"/>
      <c r="EK49" s="192"/>
      <c r="EL49" s="192"/>
      <c r="EM49" s="192"/>
      <c r="EN49" s="192"/>
      <c r="EO49" s="192"/>
      <c r="EP49" s="192"/>
      <c r="EQ49" s="192"/>
      <c r="ER49" s="192"/>
      <c r="ES49" s="192"/>
      <c r="ET49" s="192"/>
      <c r="EU49" s="192"/>
      <c r="EV49" s="192"/>
      <c r="EW49" s="192"/>
      <c r="EX49" s="192"/>
      <c r="EY49" s="192"/>
      <c r="EZ49" s="192"/>
      <c r="FA49" s="192"/>
      <c r="FB49" s="192"/>
      <c r="FC49" s="192"/>
      <c r="FD49" s="192"/>
      <c r="FE49" s="192"/>
      <c r="FF49" s="192"/>
      <c r="FG49" s="192"/>
      <c r="FH49" s="192"/>
      <c r="FI49" s="192"/>
      <c r="FJ49" s="192"/>
      <c r="FK49" s="192"/>
      <c r="FL49" s="192"/>
      <c r="FM49" s="192"/>
      <c r="FN49" s="192"/>
      <c r="FO49" s="192"/>
      <c r="FP49" s="192"/>
      <c r="FQ49" s="192"/>
      <c r="FR49" s="192"/>
      <c r="FS49" s="192"/>
      <c r="FT49" s="192"/>
      <c r="FU49" s="192"/>
      <c r="FV49" s="192"/>
      <c r="FW49" s="192"/>
      <c r="FX49" s="192"/>
      <c r="FY49" s="192"/>
      <c r="FZ49" s="192"/>
      <c r="GA49" s="192"/>
      <c r="GB49" s="192"/>
      <c r="GC49" s="192"/>
      <c r="GD49" s="192"/>
      <c r="GE49" s="192"/>
      <c r="GF49" s="192"/>
      <c r="GG49" s="192"/>
      <c r="GH49" s="192"/>
      <c r="GI49" s="192"/>
      <c r="GJ49" s="192"/>
      <c r="GK49" s="192"/>
      <c r="GL49" s="192"/>
      <c r="GM49" s="192"/>
      <c r="GN49" s="192"/>
      <c r="GO49" s="192"/>
      <c r="GP49" s="192"/>
      <c r="GQ49" s="192"/>
      <c r="GR49" s="192"/>
      <c r="GS49" s="192"/>
      <c r="GT49" s="192"/>
      <c r="GU49" s="192"/>
      <c r="GV49" s="192"/>
      <c r="GW49" s="192"/>
      <c r="GX49" s="192"/>
      <c r="GY49" s="192"/>
      <c r="GZ49" s="192"/>
      <c r="HA49" s="192"/>
      <c r="HB49" s="192"/>
      <c r="HC49" s="192"/>
      <c r="HD49" s="192"/>
      <c r="HE49" s="192"/>
      <c r="HF49" s="192"/>
      <c r="HG49" s="192"/>
      <c r="HH49" s="192"/>
      <c r="HI49" s="192"/>
      <c r="HJ49" s="192"/>
      <c r="HK49" s="192"/>
      <c r="HL49" s="192"/>
      <c r="HM49" s="192"/>
      <c r="HN49" s="192"/>
      <c r="HO49" s="192"/>
      <c r="HP49" s="192"/>
      <c r="HQ49" s="192"/>
      <c r="HR49" s="192"/>
      <c r="HS49" s="192"/>
      <c r="HT49" s="192"/>
      <c r="HU49" s="192"/>
      <c r="HV49" s="192"/>
      <c r="HW49" s="192"/>
      <c r="HX49" s="192"/>
      <c r="HY49" s="192"/>
      <c r="HZ49" s="192"/>
      <c r="IA49" s="192"/>
      <c r="IB49" s="192"/>
      <c r="IC49" s="192"/>
      <c r="ID49" s="192"/>
      <c r="IE49" s="192"/>
      <c r="IF49" s="192"/>
      <c r="IG49" s="192"/>
      <c r="IH49" s="192"/>
      <c r="II49" s="192"/>
      <c r="IJ49" s="192"/>
      <c r="IK49" s="192"/>
      <c r="IL49" s="192"/>
      <c r="IM49" s="192"/>
      <c r="IN49" s="192"/>
      <c r="IO49" s="192"/>
      <c r="IP49" s="192"/>
      <c r="IQ49" s="192"/>
      <c r="IR49" s="192"/>
      <c r="IS49" s="192"/>
      <c r="IT49" s="192"/>
      <c r="IU49" s="192"/>
      <c r="IV49" s="192"/>
      <c r="IW49" s="192"/>
      <c r="IX49" s="192"/>
      <c r="IY49" s="192"/>
      <c r="IZ49" s="192"/>
      <c r="JA49" s="192"/>
      <c r="JB49" s="192"/>
      <c r="JC49" s="192"/>
      <c r="JD49" s="192"/>
      <c r="JE49" s="192"/>
      <c r="JF49" s="192"/>
      <c r="JG49" s="192"/>
      <c r="JH49" s="192"/>
      <c r="JI49" s="192"/>
      <c r="JJ49" s="192"/>
      <c r="JK49" s="192"/>
      <c r="JL49" s="192"/>
      <c r="JM49" s="192"/>
      <c r="JN49" s="192"/>
      <c r="JO49" s="192"/>
      <c r="JP49" s="192"/>
      <c r="JQ49" s="192"/>
      <c r="JR49" s="192"/>
      <c r="JS49" s="192"/>
      <c r="JT49" s="192"/>
      <c r="JU49" s="192"/>
      <c r="JV49" s="192"/>
      <c r="JW49" s="192"/>
      <c r="JX49" s="192"/>
      <c r="JY49" s="192"/>
      <c r="JZ49" s="192"/>
      <c r="KA49" s="192"/>
      <c r="KB49" s="192"/>
      <c r="KC49" s="192"/>
      <c r="KD49" s="192"/>
      <c r="KE49" s="192"/>
      <c r="KF49" s="192"/>
      <c r="KG49" s="192"/>
      <c r="KH49" s="192"/>
      <c r="KI49" s="192"/>
      <c r="KJ49" s="192"/>
      <c r="KK49" s="192"/>
      <c r="KL49" s="192"/>
      <c r="KM49" s="192"/>
      <c r="KN49" s="192"/>
      <c r="KO49" s="192"/>
      <c r="KP49" s="192"/>
      <c r="KQ49" s="192"/>
      <c r="KR49" s="192"/>
      <c r="KS49" s="192"/>
      <c r="KT49" s="192"/>
      <c r="KU49" s="192"/>
      <c r="KV49" s="192"/>
      <c r="KW49" s="192"/>
      <c r="KX49" s="192"/>
      <c r="KY49" s="192"/>
      <c r="KZ49" s="192"/>
      <c r="LA49" s="192"/>
      <c r="LB49" s="192"/>
      <c r="LC49" s="192"/>
      <c r="LD49" s="192"/>
      <c r="LE49" s="192"/>
      <c r="LF49" s="192"/>
      <c r="LG49" s="192"/>
      <c r="LH49" s="192"/>
      <c r="LI49" s="192"/>
      <c r="LJ49" s="192"/>
      <c r="LK49" s="192"/>
      <c r="LL49" s="192"/>
      <c r="LM49" s="192"/>
      <c r="LN49" s="192"/>
      <c r="LO49" s="192"/>
      <c r="LP49" s="192"/>
      <c r="LQ49" s="192"/>
      <c r="LR49" s="192"/>
      <c r="LS49" s="192"/>
      <c r="LT49" s="192"/>
      <c r="LU49" s="192"/>
      <c r="LV49" s="192"/>
      <c r="LW49" s="192"/>
      <c r="LX49" s="192"/>
      <c r="LY49" s="192"/>
      <c r="LZ49" s="192"/>
      <c r="MA49" s="192"/>
      <c r="MB49" s="192"/>
      <c r="MC49" s="192"/>
      <c r="MD49" s="192"/>
      <c r="ME49" s="192"/>
      <c r="MF49" s="192"/>
      <c r="MG49" s="192"/>
      <c r="MH49" s="192"/>
      <c r="MI49" s="192"/>
      <c r="MJ49" s="192"/>
      <c r="MK49" s="192"/>
      <c r="ML49" s="192"/>
      <c r="MM49" s="192"/>
      <c r="MN49" s="192"/>
    </row>
    <row r="50" spans="1:352" s="195" customFormat="1" x14ac:dyDescent="0.2">
      <c r="A50" s="196"/>
      <c r="B50" s="197"/>
      <c r="C50" s="198"/>
      <c r="D50" s="197"/>
      <c r="E50" s="197"/>
      <c r="F50" s="197"/>
      <c r="G50" s="199"/>
      <c r="H50" s="198"/>
      <c r="I50" s="200"/>
      <c r="J50" s="201"/>
      <c r="K50" s="200"/>
      <c r="L50" s="202"/>
      <c r="M50" s="201"/>
      <c r="N50" s="201"/>
      <c r="O50" s="200"/>
      <c r="P50" s="201"/>
      <c r="Q50" s="200"/>
      <c r="R50" s="201"/>
      <c r="S50" s="209"/>
      <c r="T50" s="203"/>
      <c r="U50" s="200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197"/>
      <c r="AG50" s="197"/>
      <c r="AH50" s="197"/>
      <c r="AI50" s="201"/>
      <c r="AJ50" s="197"/>
      <c r="AK50" s="201"/>
      <c r="AL50" s="197"/>
      <c r="AM50" s="201"/>
      <c r="AN50" s="201"/>
      <c r="AO50" s="201"/>
      <c r="AP50" s="200"/>
      <c r="AQ50" s="203"/>
      <c r="AR50" s="198"/>
      <c r="AS50" s="204"/>
      <c r="AT50" s="200"/>
      <c r="AU50" s="201"/>
      <c r="AV50" s="197"/>
      <c r="AW50" s="197"/>
      <c r="AX50" s="197"/>
      <c r="AY50" s="197"/>
      <c r="AZ50" s="197"/>
      <c r="BA50" s="197"/>
      <c r="BB50" s="18"/>
      <c r="BC50" s="193"/>
      <c r="BD50" s="194"/>
      <c r="BE50" s="193"/>
      <c r="BF50" s="194"/>
      <c r="BG50" s="193"/>
      <c r="BH50" s="194"/>
      <c r="BI50" s="193"/>
      <c r="BJ50" s="194"/>
      <c r="BK50" s="193"/>
      <c r="BL50" s="193"/>
      <c r="BM50" s="192"/>
      <c r="BN50" s="192"/>
      <c r="BO50" s="192"/>
      <c r="BP50" s="192"/>
      <c r="BQ50" s="192"/>
      <c r="BR50" s="192"/>
      <c r="BS50" s="192"/>
      <c r="BT50" s="192"/>
      <c r="BU50" s="192"/>
      <c r="BV50" s="192"/>
      <c r="BW50" s="192"/>
      <c r="BX50" s="192"/>
      <c r="BY50" s="192"/>
      <c r="BZ50" s="192"/>
      <c r="CA50" s="192"/>
      <c r="CB50" s="192"/>
      <c r="CC50" s="192"/>
      <c r="CD50" s="192"/>
      <c r="CE50" s="192"/>
      <c r="CF50" s="192"/>
      <c r="CG50" s="192"/>
      <c r="CH50" s="192"/>
      <c r="CI50" s="192"/>
      <c r="CJ50" s="192"/>
      <c r="CK50" s="192"/>
      <c r="CL50" s="192"/>
      <c r="CM50" s="192"/>
      <c r="CN50" s="192"/>
      <c r="CO50" s="192"/>
      <c r="CP50" s="192"/>
      <c r="CQ50" s="192"/>
      <c r="CR50" s="192"/>
      <c r="CS50" s="192"/>
      <c r="CT50" s="192"/>
      <c r="CU50" s="192"/>
      <c r="CV50" s="192"/>
      <c r="CW50" s="192"/>
      <c r="CX50" s="192"/>
      <c r="CY50" s="192"/>
      <c r="CZ50" s="192"/>
      <c r="DA50" s="192"/>
      <c r="DB50" s="192"/>
      <c r="DC50" s="192"/>
      <c r="DD50" s="192"/>
      <c r="DE50" s="192"/>
      <c r="DF50" s="192"/>
      <c r="DG50" s="192"/>
      <c r="DH50" s="192"/>
      <c r="DI50" s="192"/>
      <c r="DJ50" s="192"/>
      <c r="DK50" s="192"/>
      <c r="DL50" s="192"/>
      <c r="DM50" s="192"/>
      <c r="DN50" s="192"/>
      <c r="DO50" s="192"/>
      <c r="DP50" s="192"/>
      <c r="DQ50" s="192"/>
      <c r="DR50" s="192"/>
      <c r="DS50" s="192"/>
      <c r="DT50" s="192"/>
      <c r="DU50" s="192"/>
      <c r="DV50" s="192"/>
      <c r="DW50" s="192"/>
      <c r="DX50" s="192"/>
      <c r="DY50" s="192"/>
      <c r="DZ50" s="192"/>
      <c r="EA50" s="192"/>
      <c r="EB50" s="192"/>
      <c r="EC50" s="192"/>
      <c r="ED50" s="192"/>
      <c r="EE50" s="192"/>
      <c r="EF50" s="192"/>
      <c r="EG50" s="192"/>
      <c r="EH50" s="192"/>
      <c r="EI50" s="192"/>
      <c r="EJ50" s="192"/>
      <c r="EK50" s="192"/>
      <c r="EL50" s="192"/>
      <c r="EM50" s="192"/>
      <c r="EN50" s="192"/>
      <c r="EO50" s="192"/>
      <c r="EP50" s="192"/>
      <c r="EQ50" s="192"/>
      <c r="ER50" s="192"/>
      <c r="ES50" s="192"/>
      <c r="ET50" s="192"/>
      <c r="EU50" s="192"/>
      <c r="EV50" s="192"/>
      <c r="EW50" s="192"/>
      <c r="EX50" s="192"/>
      <c r="EY50" s="192"/>
      <c r="EZ50" s="192"/>
      <c r="FA50" s="192"/>
      <c r="FB50" s="192"/>
      <c r="FC50" s="192"/>
      <c r="FD50" s="192"/>
      <c r="FE50" s="192"/>
      <c r="FF50" s="192"/>
      <c r="FG50" s="192"/>
      <c r="FH50" s="192"/>
      <c r="FI50" s="192"/>
      <c r="FJ50" s="192"/>
      <c r="FK50" s="192"/>
      <c r="FL50" s="192"/>
      <c r="FM50" s="192"/>
      <c r="FN50" s="192"/>
      <c r="FO50" s="192"/>
      <c r="FP50" s="192"/>
      <c r="FQ50" s="192"/>
      <c r="FR50" s="192"/>
      <c r="FS50" s="192"/>
      <c r="FT50" s="192"/>
      <c r="FU50" s="192"/>
      <c r="FV50" s="192"/>
      <c r="FW50" s="192"/>
      <c r="FX50" s="192"/>
      <c r="FY50" s="192"/>
      <c r="FZ50" s="192"/>
      <c r="GA50" s="192"/>
      <c r="GB50" s="192"/>
      <c r="GC50" s="192"/>
      <c r="GD50" s="192"/>
      <c r="GE50" s="192"/>
      <c r="GF50" s="192"/>
      <c r="GG50" s="192"/>
      <c r="GH50" s="192"/>
      <c r="GI50" s="192"/>
      <c r="GJ50" s="192"/>
      <c r="GK50" s="192"/>
      <c r="GL50" s="192"/>
      <c r="GM50" s="192"/>
      <c r="GN50" s="192"/>
      <c r="GO50" s="192"/>
      <c r="GP50" s="192"/>
      <c r="GQ50" s="192"/>
      <c r="GR50" s="192"/>
      <c r="GS50" s="192"/>
      <c r="GT50" s="192"/>
      <c r="GU50" s="192"/>
      <c r="GV50" s="192"/>
      <c r="GW50" s="192"/>
      <c r="GX50" s="192"/>
      <c r="GY50" s="192"/>
      <c r="GZ50" s="192"/>
      <c r="HA50" s="192"/>
      <c r="HB50" s="192"/>
      <c r="HC50" s="192"/>
      <c r="HD50" s="192"/>
      <c r="HE50" s="192"/>
      <c r="HF50" s="192"/>
      <c r="HG50" s="192"/>
      <c r="HH50" s="192"/>
      <c r="HI50" s="192"/>
      <c r="HJ50" s="192"/>
      <c r="HK50" s="192"/>
      <c r="HL50" s="192"/>
      <c r="HM50" s="192"/>
      <c r="HN50" s="192"/>
      <c r="HO50" s="192"/>
      <c r="HP50" s="192"/>
      <c r="HQ50" s="192"/>
      <c r="HR50" s="192"/>
      <c r="HS50" s="192"/>
      <c r="HT50" s="192"/>
      <c r="HU50" s="192"/>
      <c r="HV50" s="192"/>
      <c r="HW50" s="192"/>
      <c r="HX50" s="192"/>
      <c r="HY50" s="192"/>
      <c r="HZ50" s="192"/>
      <c r="IA50" s="192"/>
      <c r="IB50" s="192"/>
      <c r="IC50" s="192"/>
      <c r="ID50" s="192"/>
      <c r="IE50" s="192"/>
      <c r="IF50" s="192"/>
      <c r="IG50" s="192"/>
      <c r="IH50" s="192"/>
      <c r="II50" s="192"/>
      <c r="IJ50" s="192"/>
      <c r="IK50" s="192"/>
      <c r="IL50" s="192"/>
      <c r="IM50" s="192"/>
      <c r="IN50" s="192"/>
      <c r="IO50" s="192"/>
      <c r="IP50" s="192"/>
      <c r="IQ50" s="192"/>
      <c r="IR50" s="192"/>
      <c r="IS50" s="192"/>
      <c r="IT50" s="192"/>
      <c r="IU50" s="192"/>
      <c r="IV50" s="192"/>
      <c r="IW50" s="192"/>
      <c r="IX50" s="192"/>
      <c r="IY50" s="192"/>
      <c r="IZ50" s="192"/>
      <c r="JA50" s="192"/>
      <c r="JB50" s="192"/>
      <c r="JC50" s="192"/>
      <c r="JD50" s="192"/>
      <c r="JE50" s="192"/>
      <c r="JF50" s="192"/>
      <c r="JG50" s="192"/>
      <c r="JH50" s="192"/>
      <c r="JI50" s="192"/>
      <c r="JJ50" s="192"/>
      <c r="JK50" s="192"/>
      <c r="JL50" s="192"/>
      <c r="JM50" s="192"/>
      <c r="JN50" s="192"/>
      <c r="JO50" s="192"/>
      <c r="JP50" s="192"/>
      <c r="JQ50" s="192"/>
      <c r="JR50" s="192"/>
      <c r="JS50" s="192"/>
      <c r="JT50" s="192"/>
      <c r="JU50" s="192"/>
      <c r="JV50" s="192"/>
      <c r="JW50" s="192"/>
      <c r="JX50" s="192"/>
      <c r="JY50" s="192"/>
      <c r="JZ50" s="192"/>
      <c r="KA50" s="192"/>
      <c r="KB50" s="192"/>
      <c r="KC50" s="192"/>
      <c r="KD50" s="192"/>
      <c r="KE50" s="192"/>
      <c r="KF50" s="192"/>
      <c r="KG50" s="192"/>
      <c r="KH50" s="192"/>
      <c r="KI50" s="192"/>
      <c r="KJ50" s="192"/>
      <c r="KK50" s="192"/>
      <c r="KL50" s="192"/>
      <c r="KM50" s="192"/>
      <c r="KN50" s="192"/>
      <c r="KO50" s="192"/>
      <c r="KP50" s="192"/>
      <c r="KQ50" s="192"/>
      <c r="KR50" s="192"/>
      <c r="KS50" s="192"/>
      <c r="KT50" s="192"/>
      <c r="KU50" s="192"/>
      <c r="KV50" s="192"/>
      <c r="KW50" s="192"/>
      <c r="KX50" s="192"/>
      <c r="KY50" s="192"/>
      <c r="KZ50" s="192"/>
      <c r="LA50" s="192"/>
      <c r="LB50" s="192"/>
      <c r="LC50" s="192"/>
      <c r="LD50" s="192"/>
      <c r="LE50" s="192"/>
      <c r="LF50" s="192"/>
      <c r="LG50" s="192"/>
      <c r="LH50" s="192"/>
      <c r="LI50" s="192"/>
      <c r="LJ50" s="192"/>
      <c r="LK50" s="192"/>
      <c r="LL50" s="192"/>
      <c r="LM50" s="192"/>
      <c r="LN50" s="192"/>
      <c r="LO50" s="192"/>
      <c r="LP50" s="192"/>
      <c r="LQ50" s="192"/>
      <c r="LR50" s="192"/>
      <c r="LS50" s="192"/>
      <c r="LT50" s="192"/>
      <c r="LU50" s="192"/>
      <c r="LV50" s="192"/>
      <c r="LW50" s="192"/>
      <c r="LX50" s="192"/>
      <c r="LY50" s="192"/>
      <c r="LZ50" s="192"/>
      <c r="MA50" s="192"/>
      <c r="MB50" s="192"/>
      <c r="MC50" s="192"/>
      <c r="MD50" s="192"/>
      <c r="ME50" s="192"/>
      <c r="MF50" s="192"/>
      <c r="MG50" s="192"/>
      <c r="MH50" s="192"/>
      <c r="MI50" s="192"/>
      <c r="MJ50" s="192"/>
      <c r="MK50" s="192"/>
      <c r="ML50" s="192"/>
      <c r="MM50" s="192"/>
      <c r="MN50" s="192"/>
    </row>
    <row r="51" spans="1:352" s="195" customFormat="1" x14ac:dyDescent="0.2">
      <c r="A51" s="196"/>
      <c r="B51" s="197"/>
      <c r="C51" s="198"/>
      <c r="D51" s="197"/>
      <c r="E51" s="197"/>
      <c r="F51" s="197"/>
      <c r="G51" s="199"/>
      <c r="H51" s="198"/>
      <c r="I51" s="200"/>
      <c r="J51" s="201"/>
      <c r="K51" s="200"/>
      <c r="L51" s="202"/>
      <c r="M51" s="201"/>
      <c r="N51" s="201"/>
      <c r="O51" s="200"/>
      <c r="P51" s="201"/>
      <c r="Q51" s="200"/>
      <c r="R51" s="201"/>
      <c r="S51" s="209"/>
      <c r="T51" s="203"/>
      <c r="U51" s="200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197"/>
      <c r="AG51" s="197"/>
      <c r="AH51" s="197"/>
      <c r="AI51" s="201"/>
      <c r="AJ51" s="197"/>
      <c r="AK51" s="201"/>
      <c r="AL51" s="197"/>
      <c r="AM51" s="201"/>
      <c r="AN51" s="201"/>
      <c r="AO51" s="201"/>
      <c r="AP51" s="200"/>
      <c r="AQ51" s="203"/>
      <c r="AR51" s="198"/>
      <c r="AS51" s="204"/>
      <c r="AT51" s="200"/>
      <c r="AU51" s="201"/>
      <c r="AV51" s="197"/>
      <c r="AW51" s="197"/>
      <c r="AX51" s="197"/>
      <c r="AY51" s="197"/>
      <c r="AZ51" s="197"/>
      <c r="BA51" s="197"/>
      <c r="BB51" s="18"/>
      <c r="BC51" s="193"/>
      <c r="BD51" s="194"/>
      <c r="BE51" s="193"/>
      <c r="BF51" s="194"/>
      <c r="BG51" s="193"/>
      <c r="BH51" s="194"/>
      <c r="BI51" s="193"/>
      <c r="BJ51" s="194"/>
      <c r="BK51" s="193"/>
      <c r="BL51" s="193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2"/>
      <c r="BZ51" s="192"/>
      <c r="CA51" s="192"/>
      <c r="CB51" s="192"/>
      <c r="CC51" s="192"/>
      <c r="CD51" s="192"/>
      <c r="CE51" s="192"/>
      <c r="CF51" s="192"/>
      <c r="CG51" s="192"/>
      <c r="CH51" s="192"/>
      <c r="CI51" s="192"/>
      <c r="CJ51" s="192"/>
      <c r="CK51" s="192"/>
      <c r="CL51" s="192"/>
      <c r="CM51" s="192"/>
      <c r="CN51" s="192"/>
      <c r="CO51" s="192"/>
      <c r="CP51" s="192"/>
      <c r="CQ51" s="192"/>
      <c r="CR51" s="192"/>
      <c r="CS51" s="192"/>
      <c r="CT51" s="192"/>
      <c r="CU51" s="192"/>
      <c r="CV51" s="192"/>
      <c r="CW51" s="192"/>
      <c r="CX51" s="192"/>
      <c r="CY51" s="192"/>
      <c r="CZ51" s="192"/>
      <c r="DA51" s="192"/>
      <c r="DB51" s="192"/>
      <c r="DC51" s="192"/>
      <c r="DD51" s="192"/>
      <c r="DE51" s="192"/>
      <c r="DF51" s="192"/>
      <c r="DG51" s="192"/>
      <c r="DH51" s="192"/>
      <c r="DI51" s="192"/>
      <c r="DJ51" s="192"/>
      <c r="DK51" s="192"/>
      <c r="DL51" s="192"/>
      <c r="DM51" s="192"/>
      <c r="DN51" s="192"/>
      <c r="DO51" s="192"/>
      <c r="DP51" s="192"/>
      <c r="DQ51" s="192"/>
      <c r="DR51" s="192"/>
      <c r="DS51" s="192"/>
      <c r="DT51" s="192"/>
      <c r="DU51" s="192"/>
      <c r="DV51" s="192"/>
      <c r="DW51" s="192"/>
      <c r="DX51" s="192"/>
      <c r="DY51" s="192"/>
      <c r="DZ51" s="192"/>
      <c r="EA51" s="192"/>
      <c r="EB51" s="192"/>
      <c r="EC51" s="192"/>
      <c r="ED51" s="192"/>
      <c r="EE51" s="192"/>
      <c r="EF51" s="192"/>
      <c r="EG51" s="192"/>
      <c r="EH51" s="192"/>
      <c r="EI51" s="192"/>
      <c r="EJ51" s="192"/>
      <c r="EK51" s="192"/>
      <c r="EL51" s="192"/>
      <c r="EM51" s="192"/>
      <c r="EN51" s="192"/>
      <c r="EO51" s="192"/>
      <c r="EP51" s="192"/>
      <c r="EQ51" s="192"/>
      <c r="ER51" s="192"/>
      <c r="ES51" s="192"/>
      <c r="ET51" s="192"/>
      <c r="EU51" s="192"/>
      <c r="EV51" s="192"/>
      <c r="EW51" s="192"/>
      <c r="EX51" s="192"/>
      <c r="EY51" s="192"/>
      <c r="EZ51" s="192"/>
      <c r="FA51" s="192"/>
      <c r="FB51" s="192"/>
      <c r="FC51" s="192"/>
      <c r="FD51" s="192"/>
      <c r="FE51" s="192"/>
      <c r="FF51" s="192"/>
      <c r="FG51" s="192"/>
      <c r="FH51" s="192"/>
      <c r="FI51" s="192"/>
      <c r="FJ51" s="192"/>
      <c r="FK51" s="192"/>
      <c r="FL51" s="192"/>
      <c r="FM51" s="192"/>
      <c r="FN51" s="192"/>
      <c r="FO51" s="192"/>
      <c r="FP51" s="192"/>
      <c r="FQ51" s="192"/>
      <c r="FR51" s="192"/>
      <c r="FS51" s="192"/>
      <c r="FT51" s="192"/>
      <c r="FU51" s="192"/>
      <c r="FV51" s="192"/>
      <c r="FW51" s="192"/>
      <c r="FX51" s="192"/>
      <c r="FY51" s="192"/>
      <c r="FZ51" s="192"/>
      <c r="GA51" s="192"/>
      <c r="GB51" s="192"/>
      <c r="GC51" s="192"/>
      <c r="GD51" s="192"/>
      <c r="GE51" s="192"/>
      <c r="GF51" s="192"/>
      <c r="GG51" s="192"/>
      <c r="GH51" s="192"/>
      <c r="GI51" s="192"/>
      <c r="GJ51" s="192"/>
      <c r="GK51" s="192"/>
      <c r="GL51" s="192"/>
      <c r="GM51" s="192"/>
      <c r="GN51" s="192"/>
      <c r="GO51" s="192"/>
      <c r="GP51" s="192"/>
      <c r="GQ51" s="192"/>
      <c r="GR51" s="192"/>
      <c r="GS51" s="192"/>
      <c r="GT51" s="192"/>
      <c r="GU51" s="192"/>
      <c r="GV51" s="192"/>
      <c r="GW51" s="192"/>
      <c r="GX51" s="192"/>
      <c r="GY51" s="192"/>
      <c r="GZ51" s="192"/>
      <c r="HA51" s="192"/>
      <c r="HB51" s="192"/>
      <c r="HC51" s="192"/>
      <c r="HD51" s="192"/>
      <c r="HE51" s="192"/>
      <c r="HF51" s="192"/>
      <c r="HG51" s="192"/>
      <c r="HH51" s="192"/>
      <c r="HI51" s="192"/>
      <c r="HJ51" s="192"/>
      <c r="HK51" s="192"/>
      <c r="HL51" s="192"/>
      <c r="HM51" s="192"/>
      <c r="HN51" s="192"/>
      <c r="HO51" s="192"/>
      <c r="HP51" s="192"/>
      <c r="HQ51" s="192"/>
      <c r="HR51" s="192"/>
      <c r="HS51" s="192"/>
      <c r="HT51" s="192"/>
      <c r="HU51" s="192"/>
      <c r="HV51" s="192"/>
      <c r="HW51" s="192"/>
      <c r="HX51" s="192"/>
      <c r="HY51" s="192"/>
      <c r="HZ51" s="192"/>
      <c r="IA51" s="192"/>
      <c r="IB51" s="192"/>
      <c r="IC51" s="192"/>
      <c r="ID51" s="192"/>
      <c r="IE51" s="192"/>
      <c r="IF51" s="192"/>
      <c r="IG51" s="192"/>
      <c r="IH51" s="192"/>
      <c r="II51" s="192"/>
      <c r="IJ51" s="192"/>
      <c r="IK51" s="192"/>
      <c r="IL51" s="192"/>
      <c r="IM51" s="192"/>
      <c r="IN51" s="192"/>
      <c r="IO51" s="192"/>
      <c r="IP51" s="192"/>
      <c r="IQ51" s="192"/>
      <c r="IR51" s="192"/>
      <c r="IS51" s="192"/>
      <c r="IT51" s="192"/>
      <c r="IU51" s="192"/>
      <c r="IV51" s="192"/>
      <c r="IW51" s="192"/>
      <c r="IX51" s="192"/>
      <c r="IY51" s="192"/>
      <c r="IZ51" s="192"/>
      <c r="JA51" s="192"/>
      <c r="JB51" s="192"/>
      <c r="JC51" s="192"/>
      <c r="JD51" s="192"/>
      <c r="JE51" s="192"/>
      <c r="JF51" s="192"/>
      <c r="JG51" s="192"/>
      <c r="JH51" s="192"/>
      <c r="JI51" s="192"/>
      <c r="JJ51" s="192"/>
      <c r="JK51" s="192"/>
      <c r="JL51" s="192"/>
      <c r="JM51" s="192"/>
      <c r="JN51" s="192"/>
      <c r="JO51" s="192"/>
      <c r="JP51" s="192"/>
      <c r="JQ51" s="192"/>
      <c r="JR51" s="192"/>
      <c r="JS51" s="192"/>
      <c r="JT51" s="192"/>
      <c r="JU51" s="192"/>
      <c r="JV51" s="192"/>
      <c r="JW51" s="192"/>
      <c r="JX51" s="192"/>
      <c r="JY51" s="192"/>
      <c r="JZ51" s="192"/>
      <c r="KA51" s="192"/>
      <c r="KB51" s="192"/>
      <c r="KC51" s="192"/>
      <c r="KD51" s="192"/>
      <c r="KE51" s="192"/>
      <c r="KF51" s="192"/>
      <c r="KG51" s="192"/>
      <c r="KH51" s="192"/>
      <c r="KI51" s="192"/>
      <c r="KJ51" s="192"/>
      <c r="KK51" s="192"/>
      <c r="KL51" s="192"/>
      <c r="KM51" s="192"/>
      <c r="KN51" s="192"/>
      <c r="KO51" s="192"/>
      <c r="KP51" s="192"/>
      <c r="KQ51" s="192"/>
      <c r="KR51" s="192"/>
      <c r="KS51" s="192"/>
      <c r="KT51" s="192"/>
      <c r="KU51" s="192"/>
      <c r="KV51" s="192"/>
      <c r="KW51" s="192"/>
      <c r="KX51" s="192"/>
      <c r="KY51" s="192"/>
      <c r="KZ51" s="192"/>
      <c r="LA51" s="192"/>
      <c r="LB51" s="192"/>
      <c r="LC51" s="192"/>
      <c r="LD51" s="192"/>
      <c r="LE51" s="192"/>
      <c r="LF51" s="192"/>
      <c r="LG51" s="192"/>
      <c r="LH51" s="192"/>
      <c r="LI51" s="192"/>
      <c r="LJ51" s="192"/>
      <c r="LK51" s="192"/>
      <c r="LL51" s="192"/>
      <c r="LM51" s="192"/>
      <c r="LN51" s="192"/>
      <c r="LO51" s="192"/>
      <c r="LP51" s="192"/>
      <c r="LQ51" s="192"/>
      <c r="LR51" s="192"/>
      <c r="LS51" s="192"/>
      <c r="LT51" s="192"/>
      <c r="LU51" s="192"/>
      <c r="LV51" s="192"/>
      <c r="LW51" s="192"/>
      <c r="LX51" s="192"/>
      <c r="LY51" s="192"/>
      <c r="LZ51" s="192"/>
      <c r="MA51" s="192"/>
      <c r="MB51" s="192"/>
      <c r="MC51" s="192"/>
      <c r="MD51" s="192"/>
      <c r="ME51" s="192"/>
      <c r="MF51" s="192"/>
      <c r="MG51" s="192"/>
      <c r="MH51" s="192"/>
      <c r="MI51" s="192"/>
      <c r="MJ51" s="192"/>
      <c r="MK51" s="192"/>
      <c r="ML51" s="192"/>
      <c r="MM51" s="192"/>
      <c r="MN51" s="192"/>
    </row>
    <row r="52" spans="1:352" s="73" customFormat="1" ht="14.25" customHeight="1" x14ac:dyDescent="0.2">
      <c r="A52" s="311" t="s">
        <v>91</v>
      </c>
      <c r="B52" s="311"/>
      <c r="C52" s="312"/>
      <c r="D52" s="311"/>
      <c r="E52" s="311">
        <f>SUBTOTAL(109,Tabla2[MUJER])</f>
        <v>23</v>
      </c>
      <c r="F52" s="311">
        <f>SUBTOTAL(109,Tabla2[HOMBRE])</f>
        <v>17</v>
      </c>
      <c r="G52" s="313"/>
      <c r="H52" s="312"/>
      <c r="I52" s="314">
        <f>SUBTOTAL(109,Tabla2[ENERO. 2016])</f>
        <v>12</v>
      </c>
      <c r="J52" s="315">
        <f>SUBTOTAL(109,Tabla2[INVERSION ENERO 16])</f>
        <v>67717.08</v>
      </c>
      <c r="K52" s="316">
        <f>SUBTOTAL(109,Tabla2[FEBRERO. 2016])</f>
        <v>5</v>
      </c>
      <c r="L52" s="315">
        <f>SUBTOTAL(109,Tabla2[INVERSION FEBRERO 16])</f>
        <v>30019.5</v>
      </c>
      <c r="M52" s="316">
        <f>SUBTOTAL(109,Tabla2[MARZO. 16])</f>
        <v>16</v>
      </c>
      <c r="N52" s="315">
        <f>SUBTOTAL(109,Tabla2[INVERSIONMARZO 16])</f>
        <v>144520.81000000003</v>
      </c>
      <c r="O52" s="316">
        <f>SUBTOTAL(109,Tabla2[ABRIL. 16])</f>
        <v>6</v>
      </c>
      <c r="P52" s="315">
        <f>SUBTOTAL(109,Tabla2[INVERSIONABRIL 16])</f>
        <v>34476.5</v>
      </c>
      <c r="Q52" s="316">
        <f>SUBTOTAL(109,Tabla2[MAYO. 16])</f>
        <v>2</v>
      </c>
      <c r="R52" s="315">
        <f>SUBTOTAL(109,Tabla2[INVERSIONMAYO 16])</f>
        <v>5020</v>
      </c>
      <c r="S52" s="317">
        <f>SUBTOTAL(109,Tabla2[JUNIO])</f>
        <v>20</v>
      </c>
      <c r="T52" s="315">
        <f>SUBTOTAL(109,Tabla2[INVERSION. JUNIO])</f>
        <v>124241.80999999998</v>
      </c>
      <c r="U52" s="311">
        <f>SUBTOTAL(109,Tabla2[JULIO])</f>
        <v>2</v>
      </c>
      <c r="V52" s="33">
        <f>SUBTOTAL(109,Tabla2[INVERSION JULIO])</f>
        <v>0</v>
      </c>
      <c r="W52" s="311"/>
      <c r="X52" s="33"/>
      <c r="Y52" s="311"/>
      <c r="Z52" s="33"/>
      <c r="AA52" s="311"/>
      <c r="AB52" s="33"/>
      <c r="AC52" s="311"/>
      <c r="AD52" s="33"/>
      <c r="AE52" s="316"/>
      <c r="AF52" s="311"/>
      <c r="AG52" s="311"/>
      <c r="AH52" s="311"/>
      <c r="AI52" s="311"/>
      <c r="AJ52" s="311"/>
      <c r="AK52" s="33"/>
      <c r="AL52" s="311"/>
      <c r="AM52" s="33"/>
      <c r="AN52" s="311"/>
      <c r="AO52" s="33"/>
      <c r="AP52" s="43">
        <f>SUBTOTAL(109,Tabla2[JUNIO.            2016])</f>
        <v>143</v>
      </c>
      <c r="AQ52" s="33">
        <f>SUBTOTAL(109,Tabla2[INVERSION JUNIO 2016])</f>
        <v>30789.13</v>
      </c>
      <c r="AR52" s="43">
        <f>SUBTOTAL(109,Tabla2[JULIO. 2016])</f>
        <v>92</v>
      </c>
      <c r="AS52" s="318">
        <f>SUBTOTAL(109,Tabla2[INVERSION JULIO . 2016])</f>
        <v>19808.520000000004</v>
      </c>
      <c r="AT52" s="311"/>
      <c r="AU52" s="318"/>
      <c r="AV52" s="33"/>
      <c r="AW52" s="33"/>
      <c r="AX52" s="33"/>
      <c r="AY52" s="33"/>
      <c r="AZ52" s="33"/>
      <c r="BA52" s="33"/>
      <c r="BB52" s="72"/>
      <c r="BC52" s="57"/>
      <c r="BD52" s="58"/>
      <c r="BE52" s="57"/>
      <c r="BF52" s="58"/>
      <c r="BG52" s="57"/>
      <c r="BH52" s="58"/>
      <c r="BI52" s="57"/>
      <c r="BJ52" s="58"/>
      <c r="BK52" s="57"/>
      <c r="BL52" s="58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  <c r="IW52" s="72"/>
      <c r="IX52" s="72"/>
      <c r="IY52" s="72"/>
      <c r="IZ52" s="72"/>
      <c r="JA52" s="72"/>
      <c r="JB52" s="72"/>
      <c r="JC52" s="72"/>
      <c r="JD52" s="72"/>
      <c r="JE52" s="72"/>
      <c r="JF52" s="72"/>
      <c r="JG52" s="72"/>
      <c r="JH52" s="72"/>
      <c r="JI52" s="72"/>
      <c r="JJ52" s="72"/>
      <c r="JK52" s="72"/>
      <c r="JL52" s="72"/>
      <c r="JM52" s="72"/>
      <c r="JN52" s="72"/>
      <c r="JO52" s="72"/>
      <c r="JP52" s="72"/>
      <c r="JQ52" s="72"/>
      <c r="JR52" s="72"/>
      <c r="JS52" s="72"/>
      <c r="JT52" s="72"/>
      <c r="JU52" s="72"/>
      <c r="JV52" s="72"/>
      <c r="JW52" s="72"/>
      <c r="JX52" s="72"/>
      <c r="JY52" s="72"/>
      <c r="JZ52" s="72"/>
      <c r="KA52" s="72"/>
      <c r="KB52" s="72"/>
      <c r="KC52" s="72"/>
      <c r="KD52" s="72"/>
      <c r="KE52" s="72"/>
      <c r="KF52" s="72"/>
      <c r="KG52" s="72"/>
      <c r="KH52" s="72"/>
      <c r="KI52" s="72"/>
      <c r="KJ52" s="72"/>
      <c r="KK52" s="72"/>
      <c r="KL52" s="72"/>
      <c r="KM52" s="72"/>
      <c r="KN52" s="72"/>
      <c r="KO52" s="72"/>
      <c r="KP52" s="72"/>
      <c r="KQ52" s="72"/>
      <c r="KR52" s="72"/>
      <c r="KS52" s="72"/>
      <c r="KT52" s="72"/>
      <c r="KU52" s="72"/>
      <c r="KV52" s="72"/>
      <c r="KW52" s="72"/>
      <c r="KX52" s="72"/>
      <c r="KY52" s="72"/>
      <c r="KZ52" s="72"/>
      <c r="LA52" s="72"/>
      <c r="LB52" s="72"/>
      <c r="LC52" s="72"/>
      <c r="LD52" s="72"/>
      <c r="LE52" s="72"/>
      <c r="LF52" s="72"/>
      <c r="LG52" s="72"/>
      <c r="LH52" s="72"/>
      <c r="LI52" s="72"/>
      <c r="LJ52" s="72"/>
      <c r="LK52" s="72"/>
      <c r="LL52" s="72"/>
      <c r="LM52" s="72"/>
      <c r="LN52" s="72"/>
      <c r="LO52" s="72"/>
      <c r="LP52" s="72"/>
      <c r="LQ52" s="72"/>
      <c r="LR52" s="72"/>
      <c r="LS52" s="72"/>
      <c r="LT52" s="72"/>
      <c r="LU52" s="72"/>
      <c r="LV52" s="72"/>
      <c r="LW52" s="72"/>
      <c r="LX52" s="72"/>
      <c r="LY52" s="72"/>
      <c r="LZ52" s="72"/>
      <c r="MA52" s="72"/>
      <c r="MB52" s="72"/>
      <c r="MC52" s="72"/>
      <c r="MD52" s="72"/>
      <c r="ME52" s="72"/>
      <c r="MF52" s="72"/>
      <c r="MG52" s="72"/>
      <c r="MH52" s="72"/>
      <c r="MI52" s="72"/>
      <c r="MJ52" s="72"/>
      <c r="MK52" s="72"/>
      <c r="ML52" s="72"/>
      <c r="MM52" s="72"/>
      <c r="MN52" s="72"/>
    </row>
    <row r="53" spans="1:352" x14ac:dyDescent="0.2">
      <c r="A53" s="16"/>
      <c r="B53" s="17"/>
      <c r="C53" s="18"/>
      <c r="D53" s="16"/>
      <c r="E53" s="16"/>
      <c r="F53" s="16"/>
      <c r="G53" s="19"/>
      <c r="H53" s="18"/>
      <c r="I53" s="16"/>
      <c r="J53" s="16"/>
      <c r="K53" s="35"/>
      <c r="L53" s="16"/>
      <c r="M53" s="16"/>
      <c r="N53" s="16"/>
      <c r="O53" s="16"/>
      <c r="P53" s="16"/>
      <c r="Q53" s="16"/>
      <c r="R53" s="16"/>
      <c r="S53" s="210"/>
      <c r="T53" s="16"/>
      <c r="U53" s="16"/>
      <c r="V53" s="37"/>
      <c r="W53" s="16"/>
      <c r="X53" s="37"/>
      <c r="Y53" s="16"/>
      <c r="Z53" s="37"/>
      <c r="AA53" s="16"/>
      <c r="AB53" s="37"/>
      <c r="AC53" s="16"/>
      <c r="AD53" s="16"/>
      <c r="AE53" s="17"/>
      <c r="AF53" s="17"/>
      <c r="AG53" s="17"/>
      <c r="AH53" s="17"/>
      <c r="AI53" s="17"/>
      <c r="AJ53" s="17"/>
      <c r="AK53" s="20"/>
      <c r="AL53" s="17"/>
      <c r="AM53" s="17"/>
      <c r="AN53" s="17"/>
      <c r="AO53" s="17"/>
      <c r="AP53" s="87"/>
      <c r="AQ53" s="17"/>
      <c r="AR53" s="17"/>
      <c r="AS53" s="81"/>
      <c r="AT53" s="15"/>
      <c r="AU53" s="15"/>
      <c r="AV53" s="17"/>
      <c r="AW53" s="17"/>
      <c r="AX53" s="17"/>
      <c r="AY53" s="17"/>
      <c r="AZ53" s="17"/>
      <c r="BA53" s="17"/>
      <c r="BB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  <c r="JI53" s="18"/>
      <c r="JJ53" s="18"/>
      <c r="JK53" s="18"/>
      <c r="JL53" s="18"/>
      <c r="JM53" s="18"/>
      <c r="JN53" s="18"/>
      <c r="JO53" s="18"/>
      <c r="JP53" s="18"/>
      <c r="JQ53" s="18"/>
      <c r="JR53" s="18"/>
      <c r="JS53" s="18"/>
      <c r="JT53" s="18"/>
      <c r="JU53" s="18"/>
      <c r="JV53" s="18"/>
      <c r="JW53" s="18"/>
      <c r="JX53" s="18"/>
      <c r="JY53" s="18"/>
      <c r="JZ53" s="18"/>
      <c r="KA53" s="18"/>
      <c r="KB53" s="18"/>
      <c r="KC53" s="18"/>
      <c r="KD53" s="18"/>
      <c r="KE53" s="18"/>
      <c r="KF53" s="18"/>
      <c r="KG53" s="18"/>
      <c r="KH53" s="18"/>
      <c r="KI53" s="18"/>
      <c r="KJ53" s="18"/>
      <c r="KK53" s="18"/>
      <c r="KL53" s="18"/>
      <c r="KM53" s="18"/>
      <c r="KN53" s="18"/>
      <c r="KO53" s="18"/>
      <c r="KP53" s="18"/>
      <c r="KQ53" s="18"/>
      <c r="KR53" s="18"/>
      <c r="KS53" s="18"/>
      <c r="KT53" s="18"/>
      <c r="KU53" s="18"/>
      <c r="KV53" s="18"/>
      <c r="KW53" s="18"/>
      <c r="KX53" s="18"/>
      <c r="KY53" s="18"/>
      <c r="KZ53" s="18"/>
      <c r="LA53" s="18"/>
      <c r="LB53" s="18"/>
      <c r="LC53" s="18"/>
      <c r="LD53" s="18"/>
      <c r="LE53" s="18"/>
      <c r="LF53" s="18"/>
      <c r="LG53" s="18"/>
      <c r="LH53" s="18"/>
      <c r="LI53" s="18"/>
      <c r="LJ53" s="18"/>
      <c r="LK53" s="18"/>
      <c r="LL53" s="18"/>
      <c r="LM53" s="18"/>
      <c r="LN53" s="18"/>
      <c r="LO53" s="18"/>
      <c r="LP53" s="18"/>
      <c r="LQ53" s="18"/>
      <c r="LR53" s="18"/>
      <c r="LS53" s="18"/>
      <c r="LT53" s="18"/>
      <c r="LU53" s="18"/>
      <c r="LV53" s="18"/>
      <c r="LW53" s="18"/>
      <c r="LX53" s="18"/>
      <c r="LY53" s="18"/>
      <c r="LZ53" s="18"/>
      <c r="MA53" s="18"/>
      <c r="MB53" s="18"/>
      <c r="MC53" s="18"/>
      <c r="MD53" s="18"/>
      <c r="ME53" s="18"/>
      <c r="MF53" s="18"/>
      <c r="MG53" s="18"/>
      <c r="MH53" s="18"/>
      <c r="MI53" s="18"/>
      <c r="MJ53" s="18"/>
      <c r="MK53" s="18"/>
      <c r="ML53" s="18"/>
      <c r="MM53" s="18"/>
      <c r="MN53" s="18"/>
    </row>
    <row r="54" spans="1:352" x14ac:dyDescent="0.2">
      <c r="A54" s="16"/>
      <c r="B54" s="17"/>
      <c r="C54" s="18"/>
      <c r="D54" s="16"/>
      <c r="E54" s="16"/>
      <c r="F54" s="16"/>
      <c r="G54" s="19"/>
      <c r="H54" s="18"/>
      <c r="I54" s="16"/>
      <c r="J54" s="37"/>
      <c r="K54" s="35"/>
      <c r="L54" s="37"/>
      <c r="M54" s="16"/>
      <c r="N54" s="37"/>
      <c r="O54" s="16"/>
      <c r="P54" s="37"/>
      <c r="Q54" s="16"/>
      <c r="R54" s="37"/>
      <c r="S54" s="35"/>
      <c r="T54" s="37"/>
      <c r="U54" s="16"/>
      <c r="V54" s="37"/>
      <c r="W54" s="16"/>
      <c r="X54" s="37"/>
      <c r="Y54" s="16"/>
      <c r="Z54" s="37"/>
      <c r="AA54" s="16"/>
      <c r="AB54" s="37"/>
      <c r="AC54" s="16"/>
      <c r="AD54" s="37"/>
      <c r="AE54" s="17"/>
      <c r="AF54" s="17"/>
      <c r="AG54" s="17"/>
      <c r="AH54" s="17"/>
      <c r="AI54" s="17"/>
      <c r="AJ54" s="17"/>
      <c r="AK54" s="20"/>
      <c r="AL54" s="17"/>
      <c r="AM54" s="17"/>
      <c r="AN54" s="17"/>
      <c r="AO54" s="17"/>
      <c r="AP54" s="87"/>
      <c r="AQ54" s="17"/>
      <c r="AR54" s="17"/>
      <c r="AS54" s="81"/>
      <c r="AT54" s="15"/>
      <c r="AU54" s="15"/>
      <c r="BB54" s="18"/>
      <c r="BC54" s="57"/>
      <c r="BD54" s="58"/>
      <c r="BE54" s="57"/>
      <c r="BF54" s="58"/>
      <c r="BG54" s="57"/>
      <c r="BH54" s="58"/>
      <c r="BI54" s="57"/>
      <c r="BJ54" s="58"/>
      <c r="BK54" s="57"/>
      <c r="BL54" s="57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  <c r="IW54" s="18"/>
      <c r="IX54" s="18"/>
      <c r="IY54" s="18"/>
      <c r="IZ54" s="18"/>
      <c r="JA54" s="18"/>
      <c r="JB54" s="18"/>
      <c r="JC54" s="18"/>
      <c r="JD54" s="18"/>
      <c r="JE54" s="18"/>
      <c r="JF54" s="18"/>
      <c r="JG54" s="18"/>
      <c r="JH54" s="18"/>
      <c r="JI54" s="18"/>
      <c r="JJ54" s="18"/>
      <c r="JK54" s="18"/>
      <c r="JL54" s="18"/>
      <c r="JM54" s="18"/>
      <c r="JN54" s="18"/>
      <c r="JO54" s="18"/>
      <c r="JP54" s="18"/>
      <c r="JQ54" s="18"/>
      <c r="JR54" s="18"/>
      <c r="JS54" s="18"/>
      <c r="JT54" s="18"/>
      <c r="JU54" s="18"/>
      <c r="JV54" s="18"/>
      <c r="JW54" s="18"/>
      <c r="JX54" s="18"/>
      <c r="JY54" s="18"/>
      <c r="JZ54" s="18"/>
      <c r="KA54" s="18"/>
      <c r="KB54" s="18"/>
      <c r="KC54" s="18"/>
      <c r="KD54" s="18"/>
      <c r="KE54" s="18"/>
      <c r="KF54" s="18"/>
      <c r="KG54" s="18"/>
      <c r="KH54" s="18"/>
      <c r="KI54" s="18"/>
      <c r="KJ54" s="18"/>
      <c r="KK54" s="18"/>
      <c r="KL54" s="18"/>
      <c r="KM54" s="18"/>
      <c r="KN54" s="18"/>
      <c r="KO54" s="18"/>
      <c r="KP54" s="18"/>
      <c r="KQ54" s="18"/>
      <c r="KR54" s="18"/>
      <c r="KS54" s="18"/>
      <c r="KT54" s="18"/>
      <c r="KU54" s="18"/>
      <c r="KV54" s="18"/>
      <c r="KW54" s="18"/>
      <c r="KX54" s="18"/>
      <c r="KY54" s="18"/>
      <c r="KZ54" s="18"/>
      <c r="LA54" s="18"/>
      <c r="LB54" s="18"/>
      <c r="LC54" s="18"/>
      <c r="LD54" s="18"/>
      <c r="LE54" s="18"/>
      <c r="LF54" s="18"/>
      <c r="LG54" s="18"/>
      <c r="LH54" s="18"/>
      <c r="LI54" s="18"/>
      <c r="LJ54" s="18"/>
      <c r="LK54" s="18"/>
      <c r="LL54" s="18"/>
      <c r="LM54" s="18"/>
      <c r="LN54" s="18"/>
      <c r="LO54" s="18"/>
      <c r="LP54" s="18"/>
      <c r="LQ54" s="18"/>
      <c r="LR54" s="18"/>
      <c r="LS54" s="18"/>
      <c r="LT54" s="18"/>
      <c r="LU54" s="18"/>
      <c r="LV54" s="18"/>
      <c r="LW54" s="18"/>
      <c r="LX54" s="18"/>
      <c r="LY54" s="18"/>
      <c r="LZ54" s="18"/>
      <c r="MA54" s="18"/>
      <c r="MB54" s="18"/>
      <c r="MC54" s="18"/>
      <c r="MD54" s="18"/>
      <c r="ME54" s="18"/>
      <c r="MF54" s="18"/>
      <c r="MG54" s="18"/>
      <c r="MH54" s="18"/>
      <c r="MI54" s="18"/>
      <c r="MJ54" s="18"/>
      <c r="MK54" s="18"/>
      <c r="ML54" s="18"/>
      <c r="MM54" s="18"/>
      <c r="MN54" s="18"/>
    </row>
    <row r="55" spans="1:352" x14ac:dyDescent="0.2">
      <c r="A55" s="16"/>
      <c r="B55" s="17"/>
      <c r="C55" s="18"/>
      <c r="D55" s="17"/>
      <c r="E55" s="16"/>
      <c r="F55" s="16"/>
      <c r="G55" s="19"/>
      <c r="H55" s="15"/>
      <c r="I55" s="17"/>
      <c r="J55" s="17"/>
      <c r="K55" s="87"/>
      <c r="L55" s="17"/>
      <c r="M55" s="17"/>
      <c r="N55" s="17"/>
      <c r="O55" s="17"/>
      <c r="P55" s="17"/>
      <c r="Q55" s="17"/>
      <c r="R55" s="17"/>
      <c r="S55" s="211"/>
      <c r="T55" s="17"/>
      <c r="U55" s="17"/>
      <c r="V55" s="20"/>
      <c r="W55" s="17"/>
      <c r="X55" s="20"/>
      <c r="Y55" s="17"/>
      <c r="Z55" s="20"/>
      <c r="AA55" s="17"/>
      <c r="AB55" s="20"/>
      <c r="AC55" s="17"/>
      <c r="AD55" s="17"/>
      <c r="AE55" s="17"/>
      <c r="AF55" s="17"/>
      <c r="AG55" s="17"/>
      <c r="AH55" s="17"/>
      <c r="AI55" s="17"/>
      <c r="AJ55" s="17"/>
      <c r="AK55" s="20"/>
      <c r="AL55" s="17"/>
      <c r="AM55" s="17"/>
      <c r="AN55" s="17"/>
      <c r="AO55" s="17"/>
      <c r="AP55" s="87"/>
      <c r="AQ55" s="17"/>
      <c r="AR55" s="17"/>
      <c r="AS55" s="81"/>
      <c r="AT55" s="15"/>
      <c r="AU55" s="15"/>
      <c r="BB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  <c r="IW55" s="18"/>
      <c r="IX55" s="18"/>
      <c r="IY55" s="18"/>
      <c r="IZ55" s="18"/>
      <c r="JA55" s="18"/>
      <c r="JB55" s="18"/>
      <c r="JC55" s="18"/>
      <c r="JD55" s="18"/>
      <c r="JE55" s="18"/>
      <c r="JF55" s="18"/>
      <c r="JG55" s="18"/>
      <c r="JH55" s="18"/>
      <c r="JI55" s="18"/>
      <c r="JJ55" s="18"/>
      <c r="JK55" s="18"/>
      <c r="JL55" s="18"/>
      <c r="JM55" s="18"/>
      <c r="JN55" s="18"/>
      <c r="JO55" s="18"/>
      <c r="JP55" s="18"/>
      <c r="JQ55" s="18"/>
      <c r="JR55" s="18"/>
      <c r="JS55" s="18"/>
      <c r="JT55" s="18"/>
      <c r="JU55" s="18"/>
      <c r="JV55" s="18"/>
      <c r="JW55" s="18"/>
      <c r="JX55" s="18"/>
      <c r="JY55" s="18"/>
      <c r="JZ55" s="18"/>
      <c r="KA55" s="18"/>
      <c r="KB55" s="18"/>
      <c r="KC55" s="18"/>
      <c r="KD55" s="18"/>
      <c r="KE55" s="18"/>
      <c r="KF55" s="18"/>
      <c r="KG55" s="18"/>
      <c r="KH55" s="18"/>
      <c r="KI55" s="18"/>
      <c r="KJ55" s="18"/>
      <c r="KK55" s="18"/>
      <c r="KL55" s="18"/>
      <c r="KM55" s="18"/>
      <c r="KN55" s="18"/>
      <c r="KO55" s="18"/>
      <c r="KP55" s="18"/>
      <c r="KQ55" s="18"/>
      <c r="KR55" s="18"/>
      <c r="KS55" s="18"/>
      <c r="KT55" s="18"/>
      <c r="KU55" s="18"/>
      <c r="KV55" s="18"/>
      <c r="KW55" s="18"/>
      <c r="KX55" s="18"/>
      <c r="KY55" s="18"/>
      <c r="KZ55" s="18"/>
      <c r="LA55" s="18"/>
      <c r="LB55" s="18"/>
      <c r="LC55" s="18"/>
      <c r="LD55" s="18"/>
      <c r="LE55" s="18"/>
      <c r="LF55" s="18"/>
      <c r="LG55" s="18"/>
      <c r="LH55" s="18"/>
      <c r="LI55" s="18"/>
      <c r="LJ55" s="18"/>
      <c r="LK55" s="18"/>
      <c r="LL55" s="18"/>
      <c r="LM55" s="18"/>
      <c r="LN55" s="18"/>
      <c r="LO55" s="18"/>
      <c r="LP55" s="18"/>
      <c r="LQ55" s="18"/>
      <c r="LR55" s="18"/>
      <c r="LS55" s="18"/>
      <c r="LT55" s="18"/>
      <c r="LU55" s="18"/>
      <c r="LV55" s="18"/>
      <c r="LW55" s="18"/>
      <c r="LX55" s="18"/>
      <c r="LY55" s="18"/>
      <c r="LZ55" s="18"/>
      <c r="MA55" s="18"/>
      <c r="MB55" s="18"/>
      <c r="MC55" s="18"/>
      <c r="MD55" s="18"/>
      <c r="ME55" s="18"/>
      <c r="MF55" s="18"/>
      <c r="MG55" s="18"/>
      <c r="MH55" s="18"/>
      <c r="MI55" s="18"/>
      <c r="MJ55" s="18"/>
      <c r="MK55" s="18"/>
      <c r="ML55" s="18"/>
      <c r="MM55" s="18"/>
      <c r="MN55" s="18"/>
    </row>
    <row r="56" spans="1:352" ht="15" x14ac:dyDescent="0.25">
      <c r="A56" s="21"/>
      <c r="B56" s="21"/>
      <c r="C56" s="21"/>
      <c r="D56" s="22"/>
      <c r="E56" s="27"/>
      <c r="F56" s="27"/>
      <c r="G56" s="21"/>
      <c r="H56" s="21"/>
      <c r="I56" s="23"/>
      <c r="J56" s="33"/>
      <c r="K56" s="43"/>
      <c r="L56" s="33"/>
      <c r="M56" s="43"/>
      <c r="N56" s="33"/>
      <c r="O56" s="48"/>
      <c r="P56" s="33"/>
      <c r="Q56" s="43"/>
      <c r="R56" s="33"/>
      <c r="S56" s="212"/>
      <c r="T56" s="33"/>
      <c r="U56" s="27"/>
      <c r="V56" s="24"/>
      <c r="W56" s="27"/>
      <c r="X56" s="24"/>
      <c r="Y56" s="27"/>
      <c r="Z56" s="24"/>
      <c r="AA56" s="27"/>
      <c r="AB56" s="24"/>
      <c r="AC56" s="27"/>
      <c r="AD56" s="23"/>
      <c r="AE56" s="33"/>
      <c r="AF56" s="27"/>
      <c r="AG56" s="23"/>
      <c r="AH56" s="27"/>
      <c r="AI56" s="23"/>
      <c r="AJ56" s="23"/>
      <c r="AK56" s="24"/>
      <c r="AL56" s="23"/>
      <c r="AM56" s="23"/>
      <c r="AN56" s="23"/>
      <c r="AO56" s="40"/>
      <c r="AP56" s="215"/>
      <c r="AQ56" s="40"/>
      <c r="AR56" s="23"/>
      <c r="AS56" s="82"/>
      <c r="AT56" s="23"/>
      <c r="AU56" s="23"/>
      <c r="AV56" s="23"/>
      <c r="AW56" s="23"/>
      <c r="AX56" s="23"/>
      <c r="AY56" s="23"/>
      <c r="AZ56" s="23"/>
      <c r="BA56" s="23"/>
      <c r="BB56" s="15"/>
      <c r="BN56" s="15"/>
      <c r="BO56" s="15"/>
      <c r="BP56" s="15"/>
      <c r="BQ56" s="15"/>
      <c r="BR56" s="15"/>
      <c r="BS56" s="15"/>
      <c r="BT56" s="15"/>
      <c r="BU56" s="15"/>
      <c r="BV56" s="15"/>
    </row>
    <row r="57" spans="1:352" x14ac:dyDescent="0.2">
      <c r="AF57" s="17"/>
      <c r="AG57" s="17"/>
      <c r="AH57" s="17"/>
      <c r="AI57" s="17"/>
      <c r="AJ57" s="17"/>
      <c r="AK57" s="20"/>
      <c r="AL57" s="17"/>
      <c r="AM57" s="17"/>
      <c r="AN57" s="17"/>
      <c r="AO57" s="17"/>
      <c r="AP57" s="87"/>
      <c r="AQ57" s="17"/>
      <c r="AR57" s="17"/>
      <c r="AS57" s="81"/>
      <c r="AT57" s="15"/>
      <c r="AU57" s="15"/>
      <c r="BB57" s="18"/>
      <c r="BN57" s="15"/>
      <c r="BO57" s="15"/>
      <c r="BP57" s="15"/>
      <c r="BQ57" s="15"/>
      <c r="BR57" s="15"/>
      <c r="BS57" s="15"/>
      <c r="BT57" s="15"/>
      <c r="BU57" s="15"/>
      <c r="BV57" s="15"/>
    </row>
    <row r="58" spans="1:352" x14ac:dyDescent="0.2">
      <c r="J58" s="26"/>
      <c r="L58" s="26"/>
      <c r="M58" s="26"/>
      <c r="N58" s="26"/>
      <c r="O58" s="26"/>
      <c r="P58" s="26"/>
      <c r="Q58" s="26"/>
      <c r="R58" s="26"/>
      <c r="T58" s="26"/>
      <c r="AE58" s="26"/>
      <c r="AF58" s="17"/>
      <c r="AG58" s="17"/>
      <c r="AH58" s="17"/>
      <c r="AI58" s="17"/>
      <c r="AJ58" s="17"/>
      <c r="AK58" s="20"/>
      <c r="AL58" s="17"/>
      <c r="AM58" s="17"/>
      <c r="AN58" s="17"/>
      <c r="AO58" s="17"/>
      <c r="AP58" s="87"/>
      <c r="AQ58" s="17"/>
      <c r="AR58" s="17"/>
      <c r="AS58" s="81"/>
      <c r="AT58" s="17"/>
      <c r="AU58" s="15"/>
      <c r="BB58" s="18"/>
      <c r="BN58" s="15"/>
      <c r="BO58" s="15"/>
      <c r="BP58" s="15"/>
      <c r="BQ58" s="15"/>
      <c r="BR58" s="15"/>
      <c r="BS58" s="15"/>
      <c r="BT58" s="15"/>
      <c r="BU58" s="15"/>
      <c r="BV58" s="15"/>
    </row>
    <row r="59" spans="1:352" x14ac:dyDescent="0.2">
      <c r="AF59" s="17"/>
      <c r="AG59" s="17"/>
      <c r="AH59" s="17"/>
      <c r="AI59" s="17"/>
      <c r="AJ59" s="17"/>
      <c r="AK59" s="20"/>
      <c r="AL59" s="17"/>
      <c r="AM59" s="20"/>
      <c r="AN59" s="17"/>
      <c r="AO59" s="20"/>
      <c r="AP59" s="216"/>
      <c r="AQ59" s="20"/>
      <c r="AR59" s="17"/>
      <c r="AS59" s="83"/>
      <c r="AT59" s="15"/>
      <c r="AU59" s="44"/>
      <c r="BB59" s="18"/>
      <c r="BN59" s="15"/>
      <c r="BO59" s="15"/>
      <c r="BP59" s="15"/>
      <c r="BQ59" s="15"/>
      <c r="BR59" s="15"/>
      <c r="BS59" s="15"/>
      <c r="BT59" s="15"/>
      <c r="BU59" s="15"/>
      <c r="BV59" s="15"/>
    </row>
    <row r="60" spans="1:352" ht="13.5" customHeight="1" x14ac:dyDescent="0.2">
      <c r="AF60" s="17"/>
      <c r="AG60" s="17"/>
      <c r="AH60" s="17"/>
      <c r="AI60" s="17"/>
      <c r="AJ60" s="17"/>
      <c r="AK60" s="20"/>
      <c r="AL60" s="17"/>
      <c r="AM60" s="17"/>
      <c r="AN60" s="17"/>
      <c r="AO60" s="17"/>
      <c r="AP60" s="87"/>
      <c r="AQ60" s="17"/>
      <c r="AR60" s="17"/>
      <c r="AS60" s="81"/>
      <c r="AT60" s="15"/>
      <c r="AU60" s="15"/>
      <c r="BB60" s="18"/>
      <c r="BN60" s="15"/>
      <c r="BO60" s="15"/>
      <c r="BP60" s="15"/>
      <c r="BQ60" s="15"/>
      <c r="BR60" s="15"/>
      <c r="BS60" s="15"/>
      <c r="BT60" s="15"/>
      <c r="BU60" s="15"/>
      <c r="BV60" s="15"/>
    </row>
    <row r="61" spans="1:352" x14ac:dyDescent="0.2">
      <c r="AF61" s="17"/>
      <c r="AG61" s="17"/>
      <c r="AH61" s="17"/>
      <c r="AI61" s="17"/>
      <c r="AJ61" s="17"/>
      <c r="AK61" s="20"/>
      <c r="AL61" s="17"/>
      <c r="AM61" s="17"/>
      <c r="AN61" s="17"/>
      <c r="AO61" s="17"/>
      <c r="AP61" s="87"/>
      <c r="AQ61" s="17"/>
      <c r="AR61" s="17"/>
      <c r="AS61" s="81"/>
      <c r="AT61" s="15"/>
      <c r="AU61" s="15"/>
      <c r="BB61" s="18"/>
      <c r="BN61" s="15"/>
      <c r="BO61" s="15"/>
      <c r="BP61" s="15"/>
      <c r="BQ61" s="15"/>
      <c r="BR61" s="15"/>
      <c r="BS61" s="15"/>
      <c r="BT61" s="15"/>
      <c r="BU61" s="15"/>
      <c r="BV61" s="15"/>
    </row>
    <row r="62" spans="1:352" x14ac:dyDescent="0.2">
      <c r="AF62" s="17"/>
      <c r="AG62" s="17"/>
      <c r="AH62" s="17"/>
      <c r="AI62" s="17"/>
      <c r="AJ62" s="17"/>
      <c r="AK62" s="20"/>
      <c r="AL62" s="17"/>
      <c r="AM62" s="17"/>
      <c r="AN62" s="17"/>
      <c r="AO62" s="17"/>
      <c r="AP62" s="87"/>
      <c r="AQ62" s="17"/>
      <c r="AR62" s="17"/>
      <c r="AS62" s="81"/>
      <c r="AT62" s="15"/>
      <c r="AU62" s="15"/>
      <c r="BB62" s="18"/>
    </row>
    <row r="63" spans="1:352" x14ac:dyDescent="0.2">
      <c r="AF63" s="17"/>
      <c r="AG63" s="17"/>
      <c r="AH63" s="17"/>
      <c r="AI63" s="17"/>
      <c r="AJ63" s="17"/>
      <c r="AK63" s="20"/>
      <c r="AL63" s="17"/>
      <c r="AM63" s="17"/>
      <c r="AN63" s="17"/>
      <c r="AO63" s="17"/>
      <c r="AP63" s="87"/>
      <c r="AQ63" s="17"/>
      <c r="AR63" s="17"/>
      <c r="AS63" s="81"/>
      <c r="AT63" s="15"/>
      <c r="AU63" s="15"/>
      <c r="BB63" s="18"/>
    </row>
    <row r="64" spans="1:352" x14ac:dyDescent="0.2">
      <c r="I64" s="35"/>
      <c r="AF64" s="17"/>
      <c r="AG64" s="17"/>
      <c r="AH64" s="17"/>
      <c r="AI64" s="17"/>
      <c r="AJ64" s="17"/>
      <c r="AK64" s="20"/>
      <c r="AL64" s="17"/>
      <c r="AM64" s="17"/>
      <c r="AN64" s="17"/>
      <c r="AO64" s="17"/>
      <c r="AP64" s="87"/>
      <c r="AQ64" s="17"/>
      <c r="AR64" s="17"/>
      <c r="AS64" s="81"/>
      <c r="BB64" s="18"/>
    </row>
    <row r="65" spans="9:54" x14ac:dyDescent="0.2">
      <c r="I65" s="35"/>
      <c r="AF65" s="17"/>
      <c r="AG65" s="17"/>
      <c r="AH65" s="17"/>
      <c r="AI65" s="17"/>
      <c r="AJ65" s="17"/>
      <c r="AK65" s="20"/>
      <c r="AL65" s="17"/>
      <c r="AM65" s="17"/>
      <c r="AN65" s="17"/>
      <c r="AO65" s="17"/>
      <c r="AP65" s="87"/>
      <c r="AQ65" s="17"/>
      <c r="AR65" s="17"/>
      <c r="AS65" s="81"/>
      <c r="AV65" s="16"/>
      <c r="AW65" s="16"/>
      <c r="AX65" s="16"/>
      <c r="AY65" s="16"/>
      <c r="AZ65" s="16"/>
      <c r="BA65" s="16"/>
      <c r="BB65" s="18"/>
    </row>
    <row r="66" spans="9:54" x14ac:dyDescent="0.2">
      <c r="I66" s="35"/>
      <c r="AV66" s="16"/>
      <c r="AW66" s="16"/>
      <c r="AX66" s="16"/>
      <c r="AY66" s="16"/>
      <c r="AZ66" s="16"/>
      <c r="BA66" s="16"/>
      <c r="BB66" s="18"/>
    </row>
    <row r="67" spans="9:54" ht="18.75" x14ac:dyDescent="0.3">
      <c r="I67" s="35"/>
      <c r="L67" s="16"/>
      <c r="M67" s="16"/>
      <c r="N67" s="16"/>
      <c r="O67" s="16"/>
      <c r="P67" s="16"/>
      <c r="Q67" s="16"/>
      <c r="R67" s="16"/>
      <c r="T67" s="16"/>
      <c r="AE67" s="16"/>
      <c r="AF67" s="16"/>
      <c r="AG67" s="16"/>
      <c r="AH67" s="16"/>
      <c r="AI67" s="16"/>
      <c r="AS67" s="85"/>
      <c r="AV67" s="16"/>
      <c r="AW67" s="16"/>
      <c r="AX67" s="16"/>
      <c r="AY67" s="16"/>
      <c r="AZ67" s="16"/>
      <c r="BA67" s="16"/>
      <c r="BB67" s="18"/>
    </row>
    <row r="68" spans="9:54" x14ac:dyDescent="0.2">
      <c r="I68" s="35"/>
      <c r="L68" s="16"/>
      <c r="M68" s="16"/>
      <c r="N68" s="16"/>
      <c r="O68" s="16"/>
      <c r="P68" s="16"/>
      <c r="Q68" s="16"/>
      <c r="R68" s="16"/>
      <c r="T68" s="16"/>
      <c r="AE68" s="16"/>
      <c r="AF68" s="16"/>
      <c r="AG68" s="16"/>
      <c r="AH68" s="16"/>
      <c r="AI68" s="16"/>
      <c r="AV68" s="16"/>
      <c r="AW68" s="16"/>
      <c r="AX68" s="16"/>
      <c r="AY68" s="16"/>
      <c r="AZ68" s="16"/>
      <c r="BA68" s="16"/>
      <c r="BB68" s="18"/>
    </row>
    <row r="69" spans="9:54" x14ac:dyDescent="0.2">
      <c r="I69" s="35"/>
      <c r="L69" s="16"/>
      <c r="M69" s="16"/>
      <c r="N69" s="16"/>
      <c r="O69" s="16"/>
      <c r="P69" s="16"/>
      <c r="Q69" s="16"/>
      <c r="R69" s="16"/>
      <c r="T69" s="16"/>
      <c r="AE69" s="16"/>
      <c r="AF69" s="16"/>
      <c r="AG69" s="16"/>
      <c r="AH69" s="16"/>
      <c r="AI69" s="16"/>
      <c r="AV69" s="16"/>
      <c r="AW69" s="16"/>
      <c r="AX69" s="16"/>
      <c r="AY69" s="16"/>
      <c r="AZ69" s="16"/>
      <c r="BA69" s="16"/>
      <c r="BB69" s="18"/>
    </row>
    <row r="70" spans="9:54" x14ac:dyDescent="0.2">
      <c r="I70" s="35"/>
      <c r="L70" s="16"/>
      <c r="M70" s="16"/>
      <c r="N70" s="16"/>
      <c r="O70" s="16"/>
      <c r="P70" s="16"/>
      <c r="Q70" s="16"/>
      <c r="R70" s="16"/>
      <c r="T70" s="16"/>
      <c r="AE70" s="16"/>
      <c r="AF70" s="16"/>
      <c r="AG70" s="16"/>
      <c r="AH70" s="16"/>
      <c r="AI70" s="16"/>
      <c r="AV70" s="16"/>
      <c r="AW70" s="16"/>
      <c r="AX70" s="16"/>
      <c r="AY70" s="16"/>
      <c r="AZ70" s="16"/>
      <c r="BA70" s="16"/>
      <c r="BB70" s="18"/>
    </row>
    <row r="71" spans="9:54" x14ac:dyDescent="0.2">
      <c r="I71" s="35"/>
      <c r="L71" s="16"/>
      <c r="M71" s="16"/>
      <c r="N71" s="16"/>
      <c r="O71" s="16"/>
      <c r="P71" s="16"/>
      <c r="Q71" s="16"/>
      <c r="R71" s="16"/>
      <c r="T71" s="16"/>
      <c r="AE71" s="16"/>
      <c r="AF71" s="16"/>
      <c r="AG71" s="16"/>
      <c r="AH71" s="16"/>
      <c r="AI71" s="16"/>
      <c r="AV71" s="16"/>
      <c r="AW71" s="16"/>
      <c r="AX71" s="16"/>
      <c r="AY71" s="16"/>
      <c r="AZ71" s="16"/>
      <c r="BA71" s="16"/>
      <c r="BB71" s="18"/>
    </row>
    <row r="72" spans="9:54" x14ac:dyDescent="0.2">
      <c r="I72" s="35"/>
      <c r="L72" s="16"/>
      <c r="M72" s="16"/>
      <c r="N72" s="16"/>
      <c r="O72" s="16"/>
      <c r="P72" s="16"/>
      <c r="Q72" s="16"/>
      <c r="R72" s="16"/>
      <c r="T72" s="16"/>
      <c r="AE72" s="16"/>
      <c r="AF72" s="16"/>
      <c r="AG72" s="16"/>
      <c r="AH72" s="16"/>
      <c r="AI72" s="16"/>
      <c r="AV72" s="16"/>
      <c r="AW72" s="16"/>
      <c r="AX72" s="16"/>
      <c r="AY72" s="16"/>
      <c r="AZ72" s="16"/>
      <c r="BA72" s="16"/>
      <c r="BB72" s="18"/>
    </row>
    <row r="73" spans="9:54" ht="26.25" x14ac:dyDescent="0.4">
      <c r="I73" s="35"/>
      <c r="L73" s="16"/>
      <c r="M73" s="16"/>
      <c r="N73" s="16"/>
      <c r="O73" s="16"/>
      <c r="P73" s="16"/>
      <c r="Q73" s="16"/>
      <c r="R73" s="16"/>
      <c r="T73" s="16"/>
      <c r="AE73" s="16"/>
      <c r="AF73" s="16"/>
      <c r="AG73" s="16"/>
      <c r="AH73" s="16"/>
      <c r="AI73" s="16"/>
      <c r="AT73" s="39"/>
      <c r="AV73" s="16"/>
      <c r="AW73" s="16"/>
      <c r="AX73" s="16"/>
      <c r="AY73" s="16"/>
      <c r="AZ73" s="16"/>
      <c r="BA73" s="16"/>
      <c r="BB73" s="18"/>
    </row>
    <row r="74" spans="9:54" x14ac:dyDescent="0.2">
      <c r="I74" s="35"/>
      <c r="L74" s="16"/>
      <c r="M74" s="16"/>
      <c r="N74" s="16"/>
      <c r="O74" s="16"/>
      <c r="P74" s="16"/>
      <c r="Q74" s="16"/>
      <c r="R74" s="16"/>
      <c r="T74" s="16"/>
      <c r="AE74" s="16"/>
      <c r="AF74" s="16"/>
      <c r="AG74" s="16"/>
      <c r="AH74" s="16"/>
      <c r="AI74" s="16"/>
      <c r="AV74" s="16"/>
      <c r="AW74" s="16"/>
      <c r="AX74" s="16"/>
      <c r="AY74" s="16"/>
      <c r="AZ74" s="16"/>
      <c r="BA74" s="16"/>
      <c r="BB74" s="18"/>
    </row>
    <row r="75" spans="9:54" x14ac:dyDescent="0.2">
      <c r="I75" s="35"/>
      <c r="L75" s="16"/>
      <c r="M75" s="16"/>
      <c r="N75" s="16"/>
      <c r="O75" s="16"/>
      <c r="P75" s="16"/>
      <c r="Q75" s="16"/>
      <c r="R75" s="16"/>
      <c r="T75" s="16"/>
      <c r="AE75" s="16"/>
      <c r="AF75" s="16"/>
      <c r="AG75" s="16"/>
      <c r="AH75" s="16"/>
      <c r="AI75" s="16"/>
      <c r="AV75" s="16"/>
      <c r="AW75" s="16"/>
      <c r="AX75" s="16"/>
      <c r="AY75" s="16"/>
      <c r="AZ75" s="16"/>
      <c r="BA75" s="16"/>
      <c r="BB75" s="18"/>
    </row>
    <row r="76" spans="9:54" x14ac:dyDescent="0.2">
      <c r="I76" s="35"/>
      <c r="L76" s="16"/>
      <c r="M76" s="16"/>
      <c r="N76" s="16"/>
      <c r="O76" s="16"/>
      <c r="P76" s="16"/>
      <c r="Q76" s="16"/>
      <c r="R76" s="16"/>
      <c r="T76" s="16"/>
      <c r="AE76" s="16"/>
      <c r="AF76" s="16"/>
      <c r="AG76" s="16"/>
      <c r="AH76" s="16"/>
      <c r="AI76" s="16"/>
      <c r="AV76" s="16"/>
      <c r="AW76" s="16"/>
      <c r="AX76" s="16"/>
      <c r="AY76" s="16"/>
      <c r="AZ76" s="16"/>
      <c r="BA76" s="16"/>
      <c r="BB76" s="18"/>
    </row>
    <row r="77" spans="9:54" x14ac:dyDescent="0.2">
      <c r="I77" s="35"/>
      <c r="L77" s="16"/>
      <c r="M77" s="16"/>
      <c r="N77" s="16"/>
      <c r="O77" s="16"/>
      <c r="P77" s="16"/>
      <c r="Q77" s="16"/>
      <c r="R77" s="16"/>
      <c r="T77" s="16"/>
      <c r="AE77" s="16"/>
      <c r="AF77" s="16"/>
      <c r="AG77" s="16"/>
      <c r="AH77" s="16"/>
      <c r="AI77" s="16"/>
      <c r="AV77" s="16"/>
      <c r="AW77" s="16"/>
      <c r="AX77" s="16"/>
      <c r="AY77" s="16"/>
      <c r="AZ77" s="16"/>
      <c r="BA77" s="16"/>
      <c r="BB77" s="18"/>
    </row>
    <row r="78" spans="9:54" x14ac:dyDescent="0.2">
      <c r="I78" s="35"/>
      <c r="L78" s="16"/>
      <c r="M78" s="16"/>
      <c r="N78" s="16"/>
      <c r="O78" s="16"/>
      <c r="P78" s="16"/>
      <c r="Q78" s="16"/>
      <c r="R78" s="16"/>
      <c r="T78" s="16"/>
      <c r="AE78" s="16"/>
      <c r="AF78" s="16"/>
      <c r="AG78" s="16"/>
      <c r="AH78" s="16"/>
      <c r="AI78" s="16"/>
      <c r="AV78" s="16"/>
      <c r="AW78" s="16"/>
      <c r="AX78" s="16"/>
      <c r="AY78" s="16"/>
      <c r="AZ78" s="16"/>
      <c r="BA78" s="16"/>
      <c r="BB78" s="18"/>
    </row>
    <row r="79" spans="9:54" x14ac:dyDescent="0.2">
      <c r="I79" s="35"/>
      <c r="L79" s="16"/>
      <c r="M79" s="16"/>
      <c r="N79" s="16"/>
      <c r="O79" s="16"/>
      <c r="P79" s="16"/>
      <c r="Q79" s="16"/>
      <c r="R79" s="16"/>
      <c r="T79" s="16"/>
      <c r="AE79" s="16"/>
      <c r="AF79" s="16"/>
      <c r="AG79" s="16"/>
      <c r="AH79" s="16"/>
      <c r="AI79" s="16"/>
      <c r="AV79" s="16"/>
      <c r="AW79" s="16"/>
      <c r="AX79" s="16"/>
      <c r="AY79" s="16"/>
      <c r="AZ79" s="16"/>
      <c r="BA79" s="16"/>
      <c r="BB79" s="18"/>
    </row>
    <row r="80" spans="9:54" x14ac:dyDescent="0.2">
      <c r="I80" s="35"/>
      <c r="L80" s="16"/>
      <c r="M80" s="16"/>
      <c r="N80" s="16"/>
      <c r="O80" s="16"/>
      <c r="P80" s="16"/>
      <c r="Q80" s="16"/>
      <c r="R80" s="16"/>
      <c r="T80" s="16"/>
      <c r="AE80" s="16"/>
      <c r="AF80" s="16"/>
      <c r="AG80" s="16"/>
      <c r="AH80" s="16"/>
      <c r="AI80" s="16"/>
      <c r="AV80" s="16"/>
      <c r="AW80" s="16"/>
      <c r="AX80" s="16"/>
      <c r="AY80" s="16"/>
      <c r="AZ80" s="16"/>
      <c r="BA80" s="16"/>
      <c r="BB80" s="18"/>
    </row>
    <row r="81" spans="9:54" x14ac:dyDescent="0.2">
      <c r="I81" s="35"/>
      <c r="L81" s="16"/>
      <c r="M81" s="16"/>
      <c r="N81" s="16"/>
      <c r="O81" s="16"/>
      <c r="P81" s="16"/>
      <c r="Q81" s="16"/>
      <c r="R81" s="16"/>
      <c r="T81" s="16"/>
      <c r="AE81" s="16"/>
      <c r="AF81" s="16"/>
      <c r="AG81" s="16"/>
      <c r="AH81" s="16"/>
      <c r="AI81" s="16"/>
      <c r="AV81" s="16"/>
      <c r="AW81" s="16"/>
      <c r="AX81" s="16"/>
      <c r="AY81" s="16"/>
      <c r="AZ81" s="16"/>
      <c r="BA81" s="16"/>
      <c r="BB81" s="18"/>
    </row>
    <row r="82" spans="9:54" x14ac:dyDescent="0.2">
      <c r="I82" s="35"/>
      <c r="L82" s="16"/>
      <c r="M82" s="16"/>
      <c r="N82" s="16"/>
      <c r="O82" s="16"/>
      <c r="P82" s="16"/>
      <c r="Q82" s="16"/>
      <c r="R82" s="16"/>
      <c r="T82" s="16"/>
      <c r="AE82" s="16"/>
      <c r="AF82" s="16"/>
      <c r="AG82" s="16"/>
      <c r="AH82" s="16"/>
      <c r="AI82" s="16"/>
      <c r="AV82" s="16"/>
      <c r="AW82" s="16"/>
      <c r="AX82" s="16"/>
      <c r="AY82" s="16"/>
      <c r="AZ82" s="16"/>
      <c r="BA82" s="16"/>
      <c r="BB82" s="18"/>
    </row>
    <row r="83" spans="9:54" x14ac:dyDescent="0.2">
      <c r="I83" s="35"/>
      <c r="L83" s="16"/>
      <c r="M83" s="16"/>
      <c r="N83" s="16"/>
      <c r="O83" s="16"/>
      <c r="P83" s="16"/>
      <c r="Q83" s="16"/>
      <c r="R83" s="16"/>
      <c r="T83" s="16"/>
      <c r="AE83" s="16"/>
      <c r="AF83" s="16"/>
      <c r="AG83" s="16"/>
      <c r="AH83" s="16"/>
      <c r="AI83" s="16"/>
      <c r="AV83" s="16"/>
      <c r="AW83" s="16"/>
      <c r="AX83" s="16"/>
      <c r="AY83" s="16"/>
      <c r="AZ83" s="16"/>
      <c r="BA83" s="16"/>
      <c r="BB83" s="18"/>
    </row>
    <row r="84" spans="9:54" x14ac:dyDescent="0.2">
      <c r="I84" s="35"/>
      <c r="L84" s="16"/>
      <c r="M84" s="16"/>
      <c r="N84" s="16"/>
      <c r="O84" s="16"/>
      <c r="P84" s="16"/>
      <c r="Q84" s="16"/>
      <c r="R84" s="16"/>
      <c r="T84" s="16"/>
      <c r="AE84" s="16"/>
      <c r="AF84" s="16"/>
      <c r="AG84" s="16"/>
      <c r="AH84" s="16"/>
      <c r="AI84" s="16"/>
      <c r="AV84" s="16"/>
      <c r="AW84" s="16"/>
      <c r="AX84" s="16"/>
      <c r="AY84" s="16"/>
      <c r="AZ84" s="16"/>
      <c r="BA84" s="16"/>
      <c r="BB84" s="18"/>
    </row>
    <row r="85" spans="9:54" x14ac:dyDescent="0.2">
      <c r="I85" s="35"/>
      <c r="L85" s="16"/>
      <c r="M85" s="16"/>
      <c r="N85" s="16"/>
      <c r="O85" s="16"/>
      <c r="P85" s="16"/>
      <c r="Q85" s="16"/>
      <c r="R85" s="16"/>
      <c r="T85" s="16"/>
      <c r="AE85" s="16"/>
      <c r="AF85" s="16"/>
      <c r="AG85" s="16"/>
      <c r="AH85" s="16"/>
      <c r="AI85" s="16"/>
      <c r="AV85" s="16"/>
      <c r="AW85" s="16"/>
      <c r="AX85" s="16"/>
      <c r="AY85" s="16"/>
      <c r="AZ85" s="16"/>
      <c r="BA85" s="16"/>
      <c r="BB85" s="18"/>
    </row>
    <row r="86" spans="9:54" x14ac:dyDescent="0.2">
      <c r="I86" s="35"/>
      <c r="L86" s="16"/>
      <c r="M86" s="16"/>
      <c r="N86" s="16"/>
      <c r="O86" s="16"/>
      <c r="P86" s="16"/>
      <c r="Q86" s="16"/>
      <c r="R86" s="16"/>
      <c r="T86" s="16"/>
      <c r="AE86" s="16"/>
      <c r="AF86" s="16"/>
      <c r="AG86" s="16"/>
      <c r="AH86" s="16"/>
      <c r="AI86" s="16"/>
      <c r="AV86" s="16"/>
      <c r="AW86" s="16"/>
      <c r="AX86" s="16"/>
      <c r="AY86" s="16"/>
      <c r="AZ86" s="16"/>
      <c r="BA86" s="16"/>
      <c r="BB86" s="18"/>
    </row>
    <row r="87" spans="9:54" x14ac:dyDescent="0.2">
      <c r="I87" s="35"/>
      <c r="L87" s="16"/>
      <c r="M87" s="16"/>
      <c r="N87" s="16"/>
      <c r="O87" s="16"/>
      <c r="P87" s="16"/>
      <c r="Q87" s="16"/>
      <c r="R87" s="16"/>
      <c r="T87" s="16"/>
      <c r="AE87" s="16"/>
      <c r="AF87" s="16"/>
      <c r="AG87" s="16"/>
      <c r="AH87" s="16"/>
      <c r="AI87" s="16"/>
      <c r="AV87" s="16"/>
      <c r="AW87" s="16"/>
      <c r="AX87" s="16"/>
      <c r="AY87" s="16"/>
      <c r="AZ87" s="16"/>
      <c r="BA87" s="16"/>
      <c r="BB87" s="18"/>
    </row>
    <row r="88" spans="9:54" x14ac:dyDescent="0.2">
      <c r="I88" s="35"/>
      <c r="L88" s="16"/>
      <c r="M88" s="16"/>
      <c r="N88" s="16"/>
      <c r="O88" s="16"/>
      <c r="P88" s="16"/>
      <c r="Q88" s="16"/>
      <c r="R88" s="16"/>
      <c r="T88" s="16"/>
      <c r="AE88" s="16"/>
      <c r="AF88" s="16"/>
      <c r="AG88" s="16"/>
      <c r="AH88" s="16"/>
      <c r="AI88" s="16"/>
      <c r="AV88" s="16"/>
      <c r="AW88" s="16"/>
      <c r="AX88" s="16"/>
      <c r="AY88" s="16"/>
      <c r="AZ88" s="16"/>
      <c r="BA88" s="16"/>
      <c r="BB88" s="18"/>
    </row>
    <row r="89" spans="9:54" x14ac:dyDescent="0.2">
      <c r="I89" s="35"/>
      <c r="L89" s="16"/>
      <c r="M89" s="16"/>
      <c r="N89" s="16"/>
      <c r="O89" s="16"/>
      <c r="P89" s="16"/>
      <c r="Q89" s="16"/>
      <c r="R89" s="16"/>
      <c r="T89" s="16"/>
      <c r="AE89" s="16"/>
      <c r="AF89" s="16"/>
      <c r="AG89" s="16"/>
      <c r="AH89" s="16"/>
      <c r="AI89" s="16"/>
      <c r="AV89" s="16"/>
      <c r="AW89" s="16"/>
      <c r="AX89" s="16"/>
      <c r="AY89" s="16"/>
      <c r="AZ89" s="16"/>
      <c r="BA89" s="16"/>
      <c r="BB89" s="18"/>
    </row>
    <row r="90" spans="9:54" x14ac:dyDescent="0.2">
      <c r="I90" s="35"/>
      <c r="L90" s="16"/>
      <c r="M90" s="16"/>
      <c r="N90" s="16"/>
      <c r="O90" s="16"/>
      <c r="P90" s="16"/>
      <c r="Q90" s="16"/>
      <c r="R90" s="16"/>
      <c r="T90" s="16"/>
      <c r="AE90" s="16"/>
      <c r="AF90" s="16"/>
      <c r="AG90" s="16"/>
      <c r="AH90" s="16"/>
      <c r="AI90" s="16"/>
      <c r="AV90" s="16"/>
      <c r="AW90" s="16"/>
      <c r="AX90" s="16"/>
      <c r="AY90" s="16"/>
      <c r="AZ90" s="16"/>
      <c r="BA90" s="16"/>
      <c r="BB90" s="18"/>
    </row>
    <row r="91" spans="9:54" x14ac:dyDescent="0.2">
      <c r="I91" s="35"/>
      <c r="L91" s="16"/>
      <c r="M91" s="16"/>
      <c r="N91" s="16"/>
      <c r="O91" s="16"/>
      <c r="P91" s="16"/>
      <c r="Q91" s="16"/>
      <c r="R91" s="16"/>
      <c r="T91" s="16"/>
      <c r="AE91" s="16"/>
      <c r="AF91" s="16"/>
      <c r="AG91" s="16"/>
      <c r="AH91" s="16"/>
      <c r="AI91" s="16"/>
      <c r="AV91" s="16"/>
      <c r="AW91" s="16"/>
      <c r="AX91" s="16"/>
      <c r="AY91" s="16"/>
      <c r="AZ91" s="16"/>
      <c r="BA91" s="16"/>
      <c r="BB91" s="18"/>
    </row>
    <row r="92" spans="9:54" x14ac:dyDescent="0.2">
      <c r="I92" s="35"/>
      <c r="L92" s="16"/>
      <c r="M92" s="16"/>
      <c r="N92" s="16"/>
      <c r="O92" s="16"/>
      <c r="P92" s="16"/>
      <c r="Q92" s="16"/>
      <c r="R92" s="16"/>
      <c r="T92" s="16"/>
      <c r="AE92" s="16"/>
      <c r="AF92" s="16"/>
      <c r="AG92" s="16"/>
      <c r="AH92" s="16"/>
      <c r="AI92" s="16"/>
      <c r="AV92" s="16"/>
      <c r="AW92" s="16"/>
      <c r="AX92" s="16"/>
      <c r="AY92" s="16"/>
      <c r="AZ92" s="16"/>
      <c r="BA92" s="16"/>
      <c r="BB92" s="18"/>
    </row>
    <row r="93" spans="9:54" x14ac:dyDescent="0.2">
      <c r="I93" s="35"/>
      <c r="L93" s="16"/>
      <c r="M93" s="16"/>
      <c r="N93" s="16"/>
      <c r="O93" s="16"/>
      <c r="P93" s="16"/>
      <c r="Q93" s="16"/>
      <c r="R93" s="16"/>
      <c r="T93" s="16"/>
      <c r="AE93" s="16"/>
      <c r="AF93" s="16"/>
      <c r="AG93" s="16"/>
      <c r="AH93" s="16"/>
      <c r="AI93" s="16"/>
      <c r="AV93" s="16"/>
      <c r="AW93" s="16"/>
      <c r="AX93" s="16"/>
      <c r="AY93" s="16"/>
      <c r="AZ93" s="16"/>
      <c r="BA93" s="16"/>
      <c r="BB93" s="18"/>
    </row>
    <row r="94" spans="9:54" x14ac:dyDescent="0.2">
      <c r="I94" s="35"/>
      <c r="L94" s="16"/>
      <c r="M94" s="16"/>
      <c r="N94" s="16"/>
      <c r="O94" s="16"/>
      <c r="P94" s="16"/>
      <c r="Q94" s="16"/>
      <c r="R94" s="16"/>
      <c r="T94" s="16"/>
      <c r="AE94" s="16"/>
      <c r="AF94" s="16"/>
      <c r="AG94" s="16"/>
      <c r="AH94" s="16"/>
      <c r="AI94" s="16"/>
      <c r="AV94" s="16"/>
      <c r="AW94" s="16"/>
      <c r="AX94" s="16"/>
      <c r="AY94" s="16"/>
      <c r="AZ94" s="16"/>
      <c r="BA94" s="16"/>
      <c r="BB94" s="18"/>
    </row>
    <row r="95" spans="9:54" x14ac:dyDescent="0.2">
      <c r="I95" s="35"/>
      <c r="L95" s="16"/>
      <c r="M95" s="16"/>
      <c r="N95" s="16"/>
      <c r="O95" s="16"/>
      <c r="P95" s="16"/>
      <c r="Q95" s="16"/>
      <c r="R95" s="16"/>
      <c r="T95" s="16"/>
      <c r="AE95" s="16"/>
      <c r="AF95" s="16"/>
      <c r="AG95" s="16"/>
      <c r="AH95" s="16"/>
      <c r="AI95" s="16"/>
      <c r="AV95" s="16"/>
      <c r="AW95" s="16"/>
      <c r="AX95" s="16"/>
      <c r="AY95" s="16"/>
      <c r="AZ95" s="16"/>
      <c r="BA95" s="16"/>
      <c r="BB95" s="18"/>
    </row>
    <row r="96" spans="9:54" x14ac:dyDescent="0.2">
      <c r="I96" s="35"/>
      <c r="L96" s="16"/>
      <c r="M96" s="16"/>
      <c r="N96" s="16"/>
      <c r="O96" s="16"/>
      <c r="P96" s="16"/>
      <c r="Q96" s="16"/>
      <c r="R96" s="16"/>
      <c r="T96" s="16"/>
      <c r="AE96" s="16"/>
      <c r="AF96" s="16"/>
      <c r="AG96" s="16"/>
      <c r="AH96" s="16"/>
      <c r="AI96" s="16"/>
      <c r="AV96" s="16"/>
      <c r="AW96" s="16"/>
      <c r="AX96" s="16"/>
      <c r="AY96" s="16"/>
      <c r="AZ96" s="16"/>
      <c r="BA96" s="16"/>
      <c r="BB96" s="18"/>
    </row>
    <row r="97" spans="9:54" x14ac:dyDescent="0.2">
      <c r="I97" s="35"/>
      <c r="L97" s="16"/>
      <c r="M97" s="16"/>
      <c r="N97" s="16"/>
      <c r="O97" s="16"/>
      <c r="P97" s="16"/>
      <c r="Q97" s="16"/>
      <c r="R97" s="16"/>
      <c r="T97" s="16"/>
      <c r="AE97" s="16"/>
      <c r="AF97" s="16"/>
      <c r="AG97" s="16"/>
      <c r="AH97" s="16"/>
      <c r="AI97" s="16"/>
      <c r="AV97" s="16"/>
      <c r="AW97" s="16"/>
      <c r="AX97" s="16"/>
      <c r="AY97" s="16"/>
      <c r="AZ97" s="16"/>
      <c r="BA97" s="16"/>
      <c r="BB97" s="18"/>
    </row>
    <row r="98" spans="9:54" x14ac:dyDescent="0.2">
      <c r="I98" s="35"/>
      <c r="L98" s="16"/>
      <c r="M98" s="16"/>
      <c r="N98" s="16"/>
      <c r="O98" s="16"/>
      <c r="P98" s="16"/>
      <c r="Q98" s="16"/>
      <c r="R98" s="16"/>
      <c r="T98" s="16"/>
      <c r="AE98" s="16"/>
      <c r="AF98" s="16"/>
      <c r="AG98" s="16"/>
      <c r="AH98" s="16"/>
      <c r="AI98" s="16"/>
      <c r="AV98" s="16"/>
      <c r="AW98" s="16"/>
      <c r="AX98" s="16"/>
      <c r="AY98" s="16"/>
      <c r="AZ98" s="16"/>
      <c r="BA98" s="16"/>
      <c r="BB98" s="18"/>
    </row>
    <row r="99" spans="9:54" x14ac:dyDescent="0.2">
      <c r="I99" s="35"/>
      <c r="L99" s="16"/>
      <c r="M99" s="16"/>
      <c r="N99" s="16"/>
      <c r="O99" s="16"/>
      <c r="P99" s="16"/>
      <c r="Q99" s="16"/>
      <c r="R99" s="16"/>
      <c r="T99" s="16"/>
      <c r="AE99" s="16"/>
      <c r="AF99" s="16"/>
      <c r="AG99" s="16"/>
      <c r="AH99" s="16"/>
      <c r="AI99" s="16"/>
      <c r="AV99" s="16"/>
      <c r="AW99" s="16"/>
      <c r="AX99" s="16"/>
      <c r="AY99" s="16"/>
      <c r="AZ99" s="16"/>
      <c r="BA99" s="16"/>
      <c r="BB99" s="18"/>
    </row>
    <row r="100" spans="9:54" x14ac:dyDescent="0.2">
      <c r="I100" s="35"/>
      <c r="L100" s="16"/>
      <c r="M100" s="16"/>
      <c r="N100" s="16"/>
      <c r="O100" s="16"/>
      <c r="P100" s="16"/>
      <c r="Q100" s="16"/>
      <c r="R100" s="16"/>
      <c r="T100" s="16"/>
      <c r="AE100" s="16"/>
      <c r="AF100" s="16"/>
      <c r="AG100" s="16"/>
      <c r="AH100" s="16"/>
      <c r="AI100" s="16"/>
      <c r="AV100" s="16"/>
      <c r="AW100" s="16"/>
      <c r="AX100" s="16"/>
      <c r="AY100" s="16"/>
      <c r="AZ100" s="16"/>
      <c r="BA100" s="16"/>
      <c r="BB100" s="18"/>
    </row>
    <row r="101" spans="9:54" x14ac:dyDescent="0.2">
      <c r="I101" s="35"/>
      <c r="L101" s="16"/>
      <c r="M101" s="16"/>
      <c r="N101" s="16"/>
      <c r="O101" s="16"/>
      <c r="P101" s="16"/>
      <c r="Q101" s="16"/>
      <c r="R101" s="16"/>
      <c r="T101" s="16"/>
      <c r="AE101" s="16"/>
      <c r="AF101" s="16"/>
      <c r="AG101" s="16"/>
      <c r="AH101" s="16"/>
      <c r="AI101" s="16"/>
      <c r="AV101" s="16"/>
      <c r="AW101" s="16"/>
      <c r="AX101" s="16"/>
      <c r="AY101" s="16"/>
      <c r="AZ101" s="16"/>
      <c r="BA101" s="16"/>
      <c r="BB101" s="18"/>
    </row>
    <row r="102" spans="9:54" x14ac:dyDescent="0.2">
      <c r="I102" s="35"/>
      <c r="L102" s="16"/>
      <c r="M102" s="16"/>
      <c r="N102" s="16"/>
      <c r="O102" s="16"/>
      <c r="P102" s="16"/>
      <c r="Q102" s="16"/>
      <c r="R102" s="16"/>
      <c r="T102" s="16"/>
      <c r="AE102" s="16"/>
      <c r="AF102" s="16"/>
      <c r="AG102" s="16"/>
      <c r="AH102" s="16"/>
      <c r="AI102" s="16"/>
      <c r="AV102" s="16"/>
      <c r="AW102" s="16"/>
      <c r="AX102" s="16"/>
      <c r="AY102" s="16"/>
      <c r="AZ102" s="16"/>
      <c r="BA102" s="16"/>
      <c r="BB102" s="18"/>
    </row>
    <row r="103" spans="9:54" x14ac:dyDescent="0.2">
      <c r="I103" s="35"/>
      <c r="L103" s="16"/>
      <c r="M103" s="16"/>
      <c r="N103" s="16"/>
      <c r="O103" s="16"/>
      <c r="P103" s="16"/>
      <c r="Q103" s="16"/>
      <c r="R103" s="16"/>
      <c r="T103" s="16"/>
      <c r="AE103" s="16"/>
      <c r="AF103" s="16"/>
      <c r="AG103" s="16"/>
      <c r="AH103" s="16"/>
      <c r="AI103" s="16"/>
      <c r="AV103" s="16"/>
      <c r="AW103" s="16"/>
      <c r="AX103" s="16"/>
      <c r="AY103" s="16"/>
      <c r="AZ103" s="16"/>
      <c r="BA103" s="16"/>
    </row>
    <row r="104" spans="9:54" x14ac:dyDescent="0.2">
      <c r="I104" s="36"/>
      <c r="L104" s="16"/>
      <c r="M104" s="16"/>
      <c r="N104" s="16"/>
      <c r="O104" s="16"/>
      <c r="P104" s="16"/>
      <c r="Q104" s="16"/>
      <c r="R104" s="16"/>
      <c r="T104" s="16"/>
      <c r="AE104" s="16"/>
      <c r="AF104" s="16"/>
      <c r="AG104" s="16"/>
      <c r="AH104" s="16"/>
      <c r="AI104" s="16"/>
      <c r="AV104" s="16"/>
      <c r="AW104" s="16"/>
      <c r="AX104" s="16"/>
      <c r="AY104" s="16"/>
      <c r="AZ104" s="16"/>
      <c r="BA104" s="16"/>
    </row>
    <row r="105" spans="9:54" x14ac:dyDescent="0.2">
      <c r="I105" s="16"/>
      <c r="L105" s="16"/>
      <c r="M105" s="16"/>
      <c r="N105" s="16"/>
      <c r="O105" s="16"/>
      <c r="P105" s="16"/>
      <c r="Q105" s="16"/>
      <c r="R105" s="16"/>
      <c r="T105" s="16"/>
      <c r="AE105" s="16"/>
      <c r="AF105" s="16"/>
      <c r="AG105" s="16"/>
      <c r="AH105" s="16"/>
      <c r="AI105" s="16"/>
      <c r="AV105" s="16"/>
      <c r="AW105" s="16"/>
      <c r="AX105" s="16"/>
      <c r="AY105" s="16"/>
      <c r="AZ105" s="16"/>
      <c r="BA105" s="16"/>
    </row>
    <row r="106" spans="9:54" x14ac:dyDescent="0.2">
      <c r="I106" s="16"/>
      <c r="L106" s="16"/>
      <c r="M106" s="16"/>
      <c r="N106" s="16"/>
      <c r="O106" s="16"/>
      <c r="P106" s="16"/>
      <c r="Q106" s="16"/>
      <c r="R106" s="16"/>
      <c r="T106" s="16"/>
      <c r="AE106" s="16"/>
      <c r="AF106" s="16"/>
      <c r="AG106" s="16"/>
      <c r="AH106" s="16"/>
      <c r="AI106" s="16"/>
      <c r="AV106" s="16"/>
      <c r="AW106" s="16"/>
      <c r="AX106" s="16"/>
      <c r="AY106" s="16"/>
      <c r="AZ106" s="16"/>
      <c r="BA106" s="16"/>
    </row>
    <row r="107" spans="9:54" x14ac:dyDescent="0.2">
      <c r="L107" s="16"/>
      <c r="M107" s="16"/>
      <c r="N107" s="16"/>
      <c r="O107" s="16"/>
      <c r="P107" s="16"/>
      <c r="Q107" s="16"/>
      <c r="R107" s="16"/>
      <c r="T107" s="16"/>
      <c r="AE107" s="16"/>
      <c r="AF107" s="16"/>
      <c r="AG107" s="16"/>
      <c r="AH107" s="16"/>
      <c r="AI107" s="16"/>
      <c r="AV107" s="16"/>
      <c r="AW107" s="16"/>
      <c r="AX107" s="16"/>
      <c r="AY107" s="16"/>
      <c r="AZ107" s="16"/>
      <c r="BA107" s="16"/>
    </row>
    <row r="108" spans="9:54" x14ac:dyDescent="0.2">
      <c r="L108" s="16"/>
      <c r="M108" s="16"/>
      <c r="N108" s="16"/>
      <c r="O108" s="16"/>
      <c r="P108" s="16"/>
      <c r="Q108" s="16"/>
      <c r="R108" s="16"/>
      <c r="T108" s="16"/>
      <c r="AE108" s="16"/>
      <c r="AF108" s="16"/>
      <c r="AG108" s="16"/>
      <c r="AH108" s="16"/>
      <c r="AI108" s="16"/>
      <c r="AV108" s="16"/>
      <c r="AW108" s="16"/>
      <c r="AX108" s="16"/>
      <c r="AY108" s="16"/>
      <c r="AZ108" s="16"/>
      <c r="BA108" s="16"/>
    </row>
    <row r="109" spans="9:54" x14ac:dyDescent="0.2">
      <c r="L109" s="16"/>
      <c r="M109" s="16"/>
      <c r="N109" s="16"/>
      <c r="O109" s="16"/>
      <c r="P109" s="16"/>
      <c r="Q109" s="16"/>
      <c r="R109" s="16"/>
      <c r="T109" s="16"/>
      <c r="AE109" s="16"/>
      <c r="AF109" s="16"/>
      <c r="AG109" s="16"/>
      <c r="AH109" s="16"/>
      <c r="AI109" s="16"/>
      <c r="AV109" s="16"/>
      <c r="AW109" s="16"/>
      <c r="AX109" s="16"/>
      <c r="AY109" s="16"/>
      <c r="AZ109" s="16"/>
      <c r="BA109" s="16"/>
    </row>
    <row r="110" spans="9:54" x14ac:dyDescent="0.2">
      <c r="L110" s="16"/>
      <c r="M110" s="16"/>
      <c r="N110" s="16"/>
      <c r="O110" s="16"/>
      <c r="P110" s="16"/>
      <c r="Q110" s="16"/>
      <c r="R110" s="16"/>
      <c r="T110" s="16"/>
      <c r="AE110" s="16"/>
      <c r="AF110" s="16"/>
      <c r="AG110" s="16"/>
      <c r="AH110" s="16"/>
      <c r="AI110" s="16"/>
      <c r="AV110" s="16"/>
      <c r="AW110" s="16"/>
      <c r="AX110" s="16"/>
      <c r="AY110" s="16"/>
      <c r="AZ110" s="16"/>
      <c r="BA110" s="16"/>
    </row>
    <row r="111" spans="9:54" x14ac:dyDescent="0.2">
      <c r="L111" s="16"/>
      <c r="M111" s="16"/>
      <c r="N111" s="16"/>
      <c r="O111" s="16"/>
      <c r="P111" s="16"/>
      <c r="Q111" s="16"/>
      <c r="R111" s="16"/>
      <c r="T111" s="16"/>
      <c r="AE111" s="16"/>
      <c r="AF111" s="16"/>
      <c r="AG111" s="16"/>
      <c r="AH111" s="16"/>
      <c r="AI111" s="16"/>
      <c r="AV111" s="16"/>
      <c r="AW111" s="16"/>
      <c r="AX111" s="16"/>
      <c r="AY111" s="16"/>
      <c r="AZ111" s="16"/>
      <c r="BA111" s="16"/>
    </row>
    <row r="112" spans="9:54" x14ac:dyDescent="0.2">
      <c r="L112" s="16"/>
      <c r="M112" s="16"/>
      <c r="N112" s="16"/>
      <c r="O112" s="16"/>
      <c r="P112" s="16"/>
      <c r="Q112" s="16"/>
      <c r="R112" s="16"/>
      <c r="T112" s="16"/>
      <c r="AE112" s="16"/>
      <c r="AF112" s="16"/>
      <c r="AG112" s="16"/>
      <c r="AH112" s="16"/>
      <c r="AI112" s="16"/>
      <c r="AV112" s="16"/>
      <c r="AW112" s="16"/>
      <c r="AX112" s="16"/>
      <c r="AY112" s="16"/>
      <c r="AZ112" s="16"/>
      <c r="BA112" s="16"/>
    </row>
    <row r="113" spans="12:53" x14ac:dyDescent="0.2">
      <c r="L113" s="16"/>
      <c r="M113" s="16"/>
      <c r="N113" s="16"/>
      <c r="O113" s="16"/>
      <c r="P113" s="16"/>
      <c r="Q113" s="16"/>
      <c r="R113" s="16"/>
      <c r="T113" s="16"/>
      <c r="AE113" s="16"/>
      <c r="AF113" s="16"/>
      <c r="AG113" s="16"/>
      <c r="AH113" s="16"/>
      <c r="AI113" s="16"/>
    </row>
    <row r="114" spans="12:53" x14ac:dyDescent="0.2">
      <c r="L114" s="16"/>
      <c r="M114" s="16"/>
      <c r="N114" s="16"/>
      <c r="O114" s="16"/>
      <c r="P114" s="16"/>
      <c r="Q114" s="16"/>
      <c r="R114" s="16"/>
      <c r="T114" s="16"/>
      <c r="AE114" s="16"/>
      <c r="AF114" s="16"/>
      <c r="AG114" s="16"/>
      <c r="AH114" s="16"/>
      <c r="AI114" s="16"/>
    </row>
    <row r="128" spans="12:53" x14ac:dyDescent="0.2">
      <c r="AV128" s="37"/>
      <c r="AW128" s="37"/>
      <c r="AX128" s="37"/>
      <c r="AY128" s="37"/>
      <c r="AZ128" s="37"/>
      <c r="BA128" s="37"/>
    </row>
    <row r="129" spans="12:53" x14ac:dyDescent="0.2">
      <c r="AV129" s="37"/>
      <c r="AW129" s="37"/>
      <c r="AX129" s="37"/>
      <c r="AY129" s="37"/>
      <c r="AZ129" s="37"/>
      <c r="BA129" s="37"/>
    </row>
    <row r="130" spans="12:53" x14ac:dyDescent="0.2">
      <c r="L130" s="37"/>
      <c r="M130" s="37"/>
      <c r="N130" s="37"/>
      <c r="O130" s="37"/>
      <c r="P130" s="37"/>
      <c r="Q130" s="37"/>
      <c r="R130" s="37"/>
      <c r="T130" s="37"/>
      <c r="AE130" s="37"/>
      <c r="AV130" s="37"/>
      <c r="AW130" s="37"/>
      <c r="AX130" s="37"/>
      <c r="AY130" s="37"/>
      <c r="AZ130" s="37"/>
      <c r="BA130" s="37"/>
    </row>
    <row r="131" spans="12:53" x14ac:dyDescent="0.2">
      <c r="L131" s="37"/>
      <c r="M131" s="37"/>
      <c r="N131" s="37"/>
      <c r="O131" s="37"/>
      <c r="P131" s="37"/>
      <c r="Q131" s="37"/>
      <c r="R131" s="37"/>
      <c r="T131" s="37"/>
      <c r="AE131" s="37"/>
      <c r="AV131" s="37"/>
      <c r="AW131" s="37"/>
      <c r="AX131" s="37"/>
      <c r="AY131" s="37"/>
      <c r="AZ131" s="37"/>
      <c r="BA131" s="37"/>
    </row>
    <row r="132" spans="12:53" x14ac:dyDescent="0.2">
      <c r="L132" s="37"/>
      <c r="M132" s="37"/>
      <c r="N132" s="37"/>
      <c r="O132" s="37"/>
      <c r="P132" s="37"/>
      <c r="Q132" s="37"/>
      <c r="R132" s="37"/>
      <c r="T132" s="37"/>
      <c r="AE132" s="37"/>
      <c r="AV132" s="37"/>
      <c r="AW132" s="37"/>
      <c r="AX132" s="37"/>
      <c r="AY132" s="37"/>
      <c r="AZ132" s="37"/>
      <c r="BA132" s="37"/>
    </row>
    <row r="133" spans="12:53" x14ac:dyDescent="0.2">
      <c r="L133" s="37"/>
      <c r="M133" s="37"/>
      <c r="N133" s="37"/>
      <c r="O133" s="37"/>
      <c r="P133" s="37"/>
      <c r="Q133" s="37"/>
      <c r="R133" s="37"/>
      <c r="T133" s="37"/>
      <c r="AE133" s="37"/>
      <c r="AV133" s="37"/>
      <c r="AW133" s="37"/>
      <c r="AX133" s="37"/>
      <c r="AY133" s="37"/>
      <c r="AZ133" s="37"/>
      <c r="BA133" s="37"/>
    </row>
    <row r="134" spans="12:53" x14ac:dyDescent="0.2">
      <c r="L134" s="37"/>
      <c r="M134" s="37"/>
      <c r="N134" s="37"/>
      <c r="O134" s="37"/>
      <c r="P134" s="37"/>
      <c r="Q134" s="37"/>
      <c r="R134" s="37"/>
      <c r="T134" s="37"/>
      <c r="AE134" s="37"/>
      <c r="AV134" s="37"/>
      <c r="AW134" s="37"/>
      <c r="AX134" s="37"/>
      <c r="AY134" s="37"/>
      <c r="AZ134" s="37"/>
      <c r="BA134" s="37"/>
    </row>
    <row r="135" spans="12:53" x14ac:dyDescent="0.2">
      <c r="L135" s="37"/>
      <c r="M135" s="37"/>
      <c r="N135" s="37"/>
      <c r="O135" s="37"/>
      <c r="P135" s="37"/>
      <c r="Q135" s="37"/>
      <c r="R135" s="37"/>
      <c r="T135" s="37"/>
      <c r="AE135" s="37"/>
    </row>
    <row r="136" spans="12:53" x14ac:dyDescent="0.2">
      <c r="L136" s="37"/>
      <c r="M136" s="37"/>
      <c r="N136" s="37"/>
      <c r="O136" s="37"/>
      <c r="P136" s="37"/>
      <c r="Q136" s="37"/>
      <c r="R136" s="37"/>
      <c r="T136" s="37"/>
      <c r="AE136" s="37"/>
    </row>
    <row r="137" spans="12:53" x14ac:dyDescent="0.2">
      <c r="AV137" s="37"/>
      <c r="AW137" s="37"/>
      <c r="AX137" s="37"/>
      <c r="AY137" s="37"/>
      <c r="AZ137" s="37"/>
      <c r="BA137" s="37"/>
    </row>
    <row r="138" spans="12:53" x14ac:dyDescent="0.2">
      <c r="AV138" s="16"/>
      <c r="AW138" s="16"/>
      <c r="AX138" s="16"/>
      <c r="AY138" s="16"/>
      <c r="AZ138" s="16"/>
      <c r="BA138" s="16"/>
    </row>
    <row r="139" spans="12:53" x14ac:dyDescent="0.2">
      <c r="L139" s="37"/>
      <c r="M139" s="37"/>
      <c r="N139" s="37"/>
      <c r="O139" s="37"/>
      <c r="P139" s="37"/>
      <c r="Q139" s="37"/>
      <c r="R139" s="37"/>
      <c r="T139" s="37"/>
      <c r="AE139" s="37"/>
      <c r="AV139" s="16"/>
      <c r="AW139" s="16"/>
      <c r="AX139" s="16"/>
      <c r="AY139" s="16"/>
      <c r="AZ139" s="16"/>
      <c r="BA139" s="16"/>
    </row>
    <row r="140" spans="12:53" x14ac:dyDescent="0.2">
      <c r="L140" s="16"/>
      <c r="M140" s="16"/>
      <c r="N140" s="16"/>
      <c r="O140" s="16"/>
      <c r="P140" s="16"/>
      <c r="Q140" s="16"/>
      <c r="R140" s="16"/>
      <c r="T140" s="16"/>
      <c r="AE140" s="16"/>
      <c r="AV140" s="16"/>
      <c r="AW140" s="16"/>
      <c r="AX140" s="16"/>
      <c r="AY140" s="16"/>
      <c r="AZ140" s="16"/>
      <c r="BA140" s="16"/>
    </row>
    <row r="141" spans="12:53" x14ac:dyDescent="0.2">
      <c r="L141" s="16"/>
      <c r="M141" s="16"/>
      <c r="N141" s="16"/>
      <c r="O141" s="16"/>
      <c r="P141" s="16"/>
      <c r="Q141" s="16"/>
      <c r="R141" s="16"/>
      <c r="T141" s="16"/>
      <c r="AE141" s="16"/>
      <c r="AV141" s="16"/>
      <c r="AW141" s="16"/>
      <c r="AX141" s="16"/>
      <c r="AY141" s="16"/>
      <c r="AZ141" s="16"/>
      <c r="BA141" s="16"/>
    </row>
    <row r="142" spans="12:53" x14ac:dyDescent="0.2">
      <c r="L142" s="16"/>
      <c r="M142" s="16"/>
      <c r="N142" s="16"/>
      <c r="O142" s="16"/>
      <c r="P142" s="16"/>
      <c r="Q142" s="16"/>
      <c r="R142" s="16"/>
      <c r="T142" s="16"/>
      <c r="AE142" s="16"/>
      <c r="AV142" s="16"/>
      <c r="AW142" s="16"/>
      <c r="AX142" s="16"/>
      <c r="AY142" s="16"/>
      <c r="AZ142" s="16"/>
      <c r="BA142" s="16"/>
    </row>
    <row r="143" spans="12:53" x14ac:dyDescent="0.2">
      <c r="L143" s="16"/>
      <c r="M143" s="16"/>
      <c r="N143" s="16"/>
      <c r="O143" s="16"/>
      <c r="P143" s="16"/>
      <c r="Q143" s="16"/>
      <c r="R143" s="16"/>
      <c r="T143" s="16"/>
      <c r="AE143" s="16"/>
      <c r="AV143" s="16"/>
      <c r="AW143" s="16"/>
      <c r="AX143" s="16"/>
      <c r="AY143" s="16"/>
      <c r="AZ143" s="16"/>
      <c r="BA143" s="16"/>
    </row>
    <row r="144" spans="12:53" x14ac:dyDescent="0.2">
      <c r="L144" s="16"/>
      <c r="M144" s="16"/>
      <c r="N144" s="16"/>
      <c r="O144" s="16"/>
      <c r="P144" s="16"/>
      <c r="Q144" s="16"/>
      <c r="R144" s="16"/>
      <c r="T144" s="16"/>
      <c r="AE144" s="16"/>
      <c r="AV144" s="16"/>
      <c r="AW144" s="16"/>
      <c r="AX144" s="16"/>
      <c r="AY144" s="16"/>
      <c r="AZ144" s="16"/>
      <c r="BA144" s="16"/>
    </row>
    <row r="145" spans="12:53" x14ac:dyDescent="0.2">
      <c r="L145" s="16"/>
      <c r="M145" s="16"/>
      <c r="N145" s="16"/>
      <c r="O145" s="16"/>
      <c r="P145" s="16"/>
      <c r="Q145" s="16"/>
      <c r="R145" s="16"/>
      <c r="T145" s="16"/>
      <c r="AE145" s="16"/>
      <c r="AV145" s="16"/>
      <c r="AW145" s="16"/>
      <c r="AX145" s="16"/>
      <c r="AY145" s="16"/>
      <c r="AZ145" s="16"/>
      <c r="BA145" s="16"/>
    </row>
    <row r="146" spans="12:53" x14ac:dyDescent="0.2">
      <c r="L146" s="16"/>
      <c r="M146" s="16"/>
      <c r="N146" s="16"/>
      <c r="O146" s="16"/>
      <c r="P146" s="16"/>
      <c r="Q146" s="16"/>
      <c r="R146" s="16"/>
      <c r="T146" s="16"/>
      <c r="AE146" s="16"/>
      <c r="AV146" s="16"/>
      <c r="AW146" s="16"/>
      <c r="AX146" s="16"/>
      <c r="AY146" s="16"/>
      <c r="AZ146" s="16"/>
      <c r="BA146" s="16"/>
    </row>
    <row r="147" spans="12:53" x14ac:dyDescent="0.2">
      <c r="L147" s="16"/>
      <c r="M147" s="16"/>
      <c r="N147" s="16"/>
      <c r="O147" s="16"/>
      <c r="P147" s="16"/>
      <c r="Q147" s="16"/>
      <c r="R147" s="16"/>
      <c r="T147" s="16"/>
      <c r="AE147" s="16"/>
      <c r="AV147" s="16"/>
      <c r="AW147" s="16"/>
      <c r="AX147" s="16"/>
      <c r="AY147" s="16"/>
      <c r="AZ147" s="16"/>
      <c r="BA147" s="16"/>
    </row>
    <row r="148" spans="12:53" x14ac:dyDescent="0.2">
      <c r="L148" s="16"/>
      <c r="M148" s="16"/>
      <c r="N148" s="16"/>
      <c r="O148" s="16"/>
      <c r="P148" s="16"/>
      <c r="Q148" s="16"/>
      <c r="R148" s="16"/>
      <c r="T148" s="16"/>
      <c r="AE148" s="16"/>
      <c r="AV148" s="16"/>
      <c r="AW148" s="16"/>
      <c r="AX148" s="16"/>
      <c r="AY148" s="16"/>
      <c r="AZ148" s="16"/>
      <c r="BA148" s="16"/>
    </row>
    <row r="149" spans="12:53" x14ac:dyDescent="0.2">
      <c r="L149" s="16"/>
      <c r="M149" s="16"/>
      <c r="N149" s="16"/>
      <c r="O149" s="16"/>
      <c r="P149" s="16"/>
      <c r="Q149" s="16"/>
      <c r="R149" s="16"/>
      <c r="T149" s="16"/>
      <c r="AE149" s="16"/>
      <c r="AV149" s="16"/>
      <c r="AW149" s="16"/>
      <c r="AX149" s="16"/>
      <c r="AY149" s="16"/>
      <c r="AZ149" s="16"/>
      <c r="BA149" s="16"/>
    </row>
    <row r="150" spans="12:53" x14ac:dyDescent="0.2">
      <c r="L150" s="16"/>
      <c r="M150" s="16"/>
      <c r="N150" s="16"/>
      <c r="O150" s="16"/>
      <c r="P150" s="16"/>
      <c r="Q150" s="16"/>
      <c r="R150" s="16"/>
      <c r="T150" s="16"/>
      <c r="AE150" s="16"/>
      <c r="AV150" s="16"/>
      <c r="AW150" s="16"/>
      <c r="AX150" s="16"/>
      <c r="AY150" s="16"/>
      <c r="AZ150" s="16"/>
      <c r="BA150" s="16"/>
    </row>
    <row r="151" spans="12:53" x14ac:dyDescent="0.2">
      <c r="L151" s="16"/>
      <c r="M151" s="16"/>
      <c r="N151" s="16"/>
      <c r="O151" s="16"/>
      <c r="P151" s="16"/>
      <c r="Q151" s="16"/>
      <c r="R151" s="16"/>
      <c r="T151" s="16"/>
      <c r="AE151" s="16"/>
      <c r="AV151" s="16"/>
      <c r="AW151" s="16"/>
      <c r="AX151" s="16"/>
      <c r="AY151" s="16"/>
      <c r="AZ151" s="16"/>
      <c r="BA151" s="16"/>
    </row>
    <row r="152" spans="12:53" x14ac:dyDescent="0.2">
      <c r="L152" s="16"/>
      <c r="M152" s="16"/>
      <c r="N152" s="16"/>
      <c r="O152" s="16"/>
      <c r="P152" s="16"/>
      <c r="Q152" s="16"/>
      <c r="R152" s="16"/>
      <c r="T152" s="16"/>
      <c r="AE152" s="16"/>
      <c r="AV152" s="16"/>
      <c r="AW152" s="16"/>
      <c r="AX152" s="16"/>
      <c r="AY152" s="16"/>
      <c r="AZ152" s="16"/>
      <c r="BA152" s="16"/>
    </row>
    <row r="153" spans="12:53" x14ac:dyDescent="0.2">
      <c r="L153" s="16"/>
      <c r="M153" s="16"/>
      <c r="N153" s="16"/>
      <c r="O153" s="16"/>
      <c r="P153" s="16"/>
      <c r="Q153" s="16"/>
      <c r="R153" s="16"/>
      <c r="T153" s="16"/>
      <c r="AE153" s="16"/>
      <c r="AV153" s="16"/>
      <c r="AW153" s="16"/>
      <c r="AX153" s="16"/>
      <c r="AY153" s="16"/>
      <c r="AZ153" s="16"/>
      <c r="BA153" s="16"/>
    </row>
    <row r="154" spans="12:53" x14ac:dyDescent="0.2">
      <c r="L154" s="16"/>
      <c r="M154" s="16"/>
      <c r="N154" s="16"/>
      <c r="O154" s="16"/>
      <c r="P154" s="16"/>
      <c r="Q154" s="16"/>
      <c r="R154" s="16"/>
      <c r="T154" s="16"/>
      <c r="AE154" s="16"/>
      <c r="AV154" s="16"/>
      <c r="AW154" s="16"/>
      <c r="AX154" s="16"/>
      <c r="AY154" s="16"/>
      <c r="AZ154" s="16"/>
      <c r="BA154" s="16"/>
    </row>
    <row r="155" spans="12:53" x14ac:dyDescent="0.2">
      <c r="L155" s="16"/>
      <c r="M155" s="16"/>
      <c r="N155" s="16"/>
      <c r="O155" s="16"/>
      <c r="P155" s="16"/>
      <c r="Q155" s="16"/>
      <c r="R155" s="16"/>
      <c r="T155" s="16"/>
      <c r="AE155" s="16"/>
      <c r="AV155" s="37"/>
      <c r="AW155" s="37"/>
      <c r="AX155" s="37"/>
      <c r="AY155" s="37"/>
      <c r="AZ155" s="37"/>
      <c r="BA155" s="37"/>
    </row>
    <row r="156" spans="12:53" x14ac:dyDescent="0.2">
      <c r="L156" s="16"/>
      <c r="M156" s="16"/>
      <c r="N156" s="16"/>
      <c r="O156" s="16"/>
      <c r="P156" s="16"/>
      <c r="Q156" s="16"/>
      <c r="R156" s="16"/>
      <c r="T156" s="16"/>
      <c r="AE156" s="16"/>
      <c r="AV156" s="16"/>
      <c r="AW156" s="16"/>
      <c r="AX156" s="16"/>
      <c r="AY156" s="16"/>
      <c r="AZ156" s="16"/>
      <c r="BA156" s="16"/>
    </row>
    <row r="157" spans="12:53" x14ac:dyDescent="0.2">
      <c r="L157" s="37"/>
      <c r="M157" s="37"/>
      <c r="N157" s="37"/>
      <c r="O157" s="37"/>
      <c r="P157" s="37"/>
      <c r="Q157" s="37"/>
      <c r="R157" s="37"/>
      <c r="T157" s="37"/>
      <c r="AE157" s="37"/>
      <c r="AV157" s="16"/>
      <c r="AW157" s="16"/>
      <c r="AX157" s="16"/>
      <c r="AY157" s="16"/>
      <c r="AZ157" s="16"/>
      <c r="BA157" s="16"/>
    </row>
    <row r="158" spans="12:53" x14ac:dyDescent="0.2">
      <c r="L158" s="16"/>
      <c r="M158" s="16"/>
      <c r="N158" s="16"/>
      <c r="O158" s="16"/>
      <c r="P158" s="16"/>
      <c r="Q158" s="16"/>
      <c r="R158" s="16"/>
      <c r="T158" s="16"/>
      <c r="AE158" s="16"/>
      <c r="AV158" s="16"/>
      <c r="AW158" s="16"/>
      <c r="AX158" s="16"/>
      <c r="AY158" s="16"/>
      <c r="AZ158" s="16"/>
      <c r="BA158" s="16"/>
    </row>
    <row r="159" spans="12:53" x14ac:dyDescent="0.2">
      <c r="L159" s="16"/>
      <c r="M159" s="16"/>
      <c r="N159" s="16"/>
      <c r="O159" s="16"/>
      <c r="P159" s="16"/>
      <c r="Q159" s="16"/>
      <c r="R159" s="16"/>
      <c r="T159" s="16"/>
      <c r="AE159" s="16"/>
      <c r="AV159" s="16"/>
      <c r="AW159" s="16"/>
      <c r="AX159" s="16"/>
      <c r="AY159" s="16"/>
      <c r="AZ159" s="16"/>
      <c r="BA159" s="16"/>
    </row>
    <row r="160" spans="12:53" x14ac:dyDescent="0.2">
      <c r="L160" s="16"/>
      <c r="M160" s="16"/>
      <c r="N160" s="16"/>
      <c r="O160" s="16"/>
      <c r="P160" s="16"/>
      <c r="Q160" s="16"/>
      <c r="R160" s="16"/>
      <c r="T160" s="16"/>
      <c r="AE160" s="16"/>
      <c r="AV160" s="16"/>
      <c r="AW160" s="16"/>
      <c r="AX160" s="16"/>
      <c r="AY160" s="16"/>
      <c r="AZ160" s="16"/>
      <c r="BA160" s="16"/>
    </row>
    <row r="161" spans="12:53" x14ac:dyDescent="0.2">
      <c r="L161" s="16"/>
      <c r="M161" s="16"/>
      <c r="N161" s="16"/>
      <c r="O161" s="16"/>
      <c r="P161" s="16"/>
      <c r="Q161" s="16"/>
      <c r="R161" s="16"/>
      <c r="T161" s="16"/>
      <c r="AE161" s="16"/>
      <c r="AV161" s="16"/>
      <c r="AW161" s="16"/>
      <c r="AX161" s="16"/>
      <c r="AY161" s="16"/>
      <c r="AZ161" s="16"/>
      <c r="BA161" s="16"/>
    </row>
    <row r="162" spans="12:53" x14ac:dyDescent="0.2">
      <c r="L162" s="16"/>
      <c r="M162" s="16"/>
      <c r="N162" s="16"/>
      <c r="O162" s="16"/>
      <c r="P162" s="16"/>
      <c r="Q162" s="16"/>
      <c r="R162" s="16"/>
      <c r="T162" s="16"/>
      <c r="AE162" s="16"/>
      <c r="AV162" s="16"/>
      <c r="AW162" s="16"/>
      <c r="AX162" s="16"/>
      <c r="AY162" s="16"/>
      <c r="AZ162" s="16"/>
      <c r="BA162" s="16"/>
    </row>
    <row r="163" spans="12:53" x14ac:dyDescent="0.2">
      <c r="L163" s="16"/>
      <c r="M163" s="16"/>
      <c r="N163" s="16"/>
      <c r="O163" s="16"/>
      <c r="P163" s="16"/>
      <c r="Q163" s="16"/>
      <c r="R163" s="16"/>
      <c r="T163" s="16"/>
      <c r="AE163" s="16"/>
      <c r="AV163" s="16"/>
      <c r="AW163" s="16"/>
      <c r="AX163" s="16"/>
      <c r="AY163" s="16"/>
      <c r="AZ163" s="16"/>
      <c r="BA163" s="16"/>
    </row>
    <row r="164" spans="12:53" x14ac:dyDescent="0.2">
      <c r="L164" s="16"/>
      <c r="M164" s="16"/>
      <c r="N164" s="16"/>
      <c r="O164" s="16"/>
      <c r="P164" s="16"/>
      <c r="Q164" s="16"/>
      <c r="R164" s="16"/>
      <c r="T164" s="16"/>
      <c r="AE164" s="16"/>
      <c r="AV164" s="16"/>
      <c r="AW164" s="16"/>
      <c r="AX164" s="16"/>
      <c r="AY164" s="16"/>
      <c r="AZ164" s="16"/>
      <c r="BA164" s="16"/>
    </row>
    <row r="165" spans="12:53" x14ac:dyDescent="0.2">
      <c r="L165" s="16"/>
      <c r="M165" s="16"/>
      <c r="N165" s="16"/>
      <c r="O165" s="16"/>
      <c r="P165" s="16"/>
      <c r="Q165" s="16"/>
      <c r="R165" s="16"/>
      <c r="T165" s="16"/>
      <c r="AE165" s="16"/>
      <c r="AV165" s="37"/>
      <c r="AW165" s="37"/>
      <c r="AX165" s="37"/>
      <c r="AY165" s="37"/>
      <c r="AZ165" s="37"/>
      <c r="BA165" s="37"/>
    </row>
    <row r="166" spans="12:53" x14ac:dyDescent="0.2">
      <c r="L166" s="16"/>
      <c r="M166" s="16"/>
      <c r="N166" s="16"/>
      <c r="O166" s="16"/>
      <c r="P166" s="16"/>
      <c r="Q166" s="16"/>
      <c r="R166" s="16"/>
      <c r="T166" s="16"/>
      <c r="AE166" s="16"/>
      <c r="AV166" s="16"/>
      <c r="AW166" s="16"/>
      <c r="AX166" s="16"/>
      <c r="AY166" s="16"/>
      <c r="AZ166" s="16"/>
      <c r="BA166" s="16"/>
    </row>
    <row r="167" spans="12:53" x14ac:dyDescent="0.2">
      <c r="L167" s="37"/>
      <c r="M167" s="37"/>
      <c r="N167" s="37"/>
      <c r="O167" s="37"/>
      <c r="P167" s="37"/>
      <c r="Q167" s="37"/>
      <c r="R167" s="37"/>
      <c r="T167" s="37"/>
      <c r="AE167" s="37"/>
      <c r="AV167" s="16"/>
      <c r="AW167" s="16"/>
      <c r="AX167" s="16"/>
      <c r="AY167" s="16"/>
      <c r="AZ167" s="16"/>
      <c r="BA167" s="16"/>
    </row>
    <row r="168" spans="12:53" x14ac:dyDescent="0.2">
      <c r="L168" s="16"/>
      <c r="M168" s="16"/>
      <c r="N168" s="16"/>
      <c r="O168" s="16"/>
      <c r="P168" s="16"/>
      <c r="Q168" s="16"/>
      <c r="R168" s="16"/>
      <c r="T168" s="16"/>
      <c r="AE168" s="16"/>
      <c r="AV168" s="37"/>
      <c r="AW168" s="37"/>
      <c r="AX168" s="37"/>
      <c r="AY168" s="37"/>
      <c r="AZ168" s="37"/>
      <c r="BA168" s="37"/>
    </row>
    <row r="169" spans="12:53" x14ac:dyDescent="0.2">
      <c r="L169" s="16"/>
      <c r="M169" s="16"/>
      <c r="N169" s="16"/>
      <c r="O169" s="16"/>
      <c r="P169" s="16"/>
      <c r="Q169" s="16"/>
      <c r="R169" s="16"/>
      <c r="T169" s="16"/>
      <c r="AE169" s="16"/>
      <c r="AV169" s="37"/>
      <c r="AW169" s="37"/>
      <c r="AX169" s="37"/>
      <c r="AY169" s="37"/>
      <c r="AZ169" s="37"/>
      <c r="BA169" s="37"/>
    </row>
    <row r="170" spans="12:53" x14ac:dyDescent="0.2">
      <c r="L170" s="37"/>
      <c r="M170" s="37"/>
      <c r="N170" s="37"/>
      <c r="O170" s="37"/>
      <c r="P170" s="37"/>
      <c r="Q170" s="37"/>
      <c r="R170" s="37"/>
      <c r="T170" s="37"/>
      <c r="AE170" s="37"/>
      <c r="AV170" s="16"/>
      <c r="AW170" s="16"/>
      <c r="AX170" s="16"/>
      <c r="AY170" s="16"/>
      <c r="AZ170" s="16"/>
      <c r="BA170" s="16"/>
    </row>
    <row r="171" spans="12:53" x14ac:dyDescent="0.2">
      <c r="L171" s="37"/>
      <c r="M171" s="37"/>
      <c r="N171" s="37"/>
      <c r="O171" s="37"/>
      <c r="P171" s="37"/>
      <c r="Q171" s="37"/>
      <c r="R171" s="37"/>
      <c r="T171" s="37"/>
      <c r="AE171" s="37"/>
      <c r="AV171" s="37"/>
      <c r="AW171" s="37"/>
      <c r="AX171" s="37"/>
      <c r="AY171" s="37"/>
      <c r="AZ171" s="37"/>
      <c r="BA171" s="37"/>
    </row>
    <row r="172" spans="12:53" x14ac:dyDescent="0.2">
      <c r="L172" s="16"/>
      <c r="M172" s="16"/>
      <c r="N172" s="16"/>
      <c r="O172" s="16"/>
      <c r="P172" s="16"/>
      <c r="Q172" s="16"/>
      <c r="R172" s="16"/>
      <c r="T172" s="16"/>
      <c r="AE172" s="16"/>
      <c r="AV172" s="37"/>
      <c r="AW172" s="37"/>
      <c r="AX172" s="37"/>
      <c r="AY172" s="37"/>
      <c r="AZ172" s="37"/>
      <c r="BA172" s="37"/>
    </row>
    <row r="173" spans="12:53" x14ac:dyDescent="0.2">
      <c r="L173" s="37"/>
      <c r="M173" s="37"/>
      <c r="N173" s="37"/>
      <c r="O173" s="37"/>
      <c r="P173" s="37"/>
      <c r="Q173" s="37"/>
      <c r="R173" s="37"/>
      <c r="T173" s="37"/>
      <c r="AE173" s="37"/>
      <c r="AV173" s="37"/>
      <c r="AW173" s="37"/>
      <c r="AX173" s="37"/>
      <c r="AY173" s="37"/>
      <c r="AZ173" s="37"/>
      <c r="BA173" s="37"/>
    </row>
    <row r="174" spans="12:53" x14ac:dyDescent="0.2">
      <c r="L174" s="37"/>
      <c r="M174" s="37"/>
      <c r="N174" s="37"/>
      <c r="O174" s="37"/>
      <c r="P174" s="37"/>
      <c r="Q174" s="37"/>
      <c r="R174" s="37"/>
      <c r="T174" s="37"/>
      <c r="AE174" s="37"/>
      <c r="AV174" s="37"/>
      <c r="AW174" s="37"/>
      <c r="AX174" s="37"/>
      <c r="AY174" s="37"/>
      <c r="AZ174" s="37"/>
      <c r="BA174" s="37"/>
    </row>
    <row r="175" spans="12:53" x14ac:dyDescent="0.2">
      <c r="L175" s="37"/>
      <c r="M175" s="37"/>
      <c r="N175" s="37"/>
      <c r="O175" s="37"/>
      <c r="P175" s="37"/>
      <c r="Q175" s="37"/>
      <c r="R175" s="37"/>
      <c r="T175" s="37"/>
      <c r="AE175" s="37"/>
      <c r="AV175" s="37"/>
      <c r="AW175" s="37"/>
      <c r="AX175" s="37"/>
      <c r="AY175" s="37"/>
      <c r="AZ175" s="37"/>
      <c r="BA175" s="37"/>
    </row>
    <row r="176" spans="12:53" x14ac:dyDescent="0.2">
      <c r="L176" s="37"/>
      <c r="M176" s="37"/>
      <c r="N176" s="37"/>
      <c r="O176" s="37"/>
      <c r="P176" s="37"/>
      <c r="Q176" s="37"/>
      <c r="R176" s="37"/>
      <c r="T176" s="37"/>
      <c r="AE176" s="37"/>
      <c r="AV176" s="37"/>
      <c r="AW176" s="37"/>
      <c r="AX176" s="37"/>
      <c r="AY176" s="37"/>
      <c r="AZ176" s="37"/>
      <c r="BA176" s="37"/>
    </row>
    <row r="177" spans="12:53" x14ac:dyDescent="0.2">
      <c r="L177" s="37"/>
      <c r="M177" s="37"/>
      <c r="N177" s="37"/>
      <c r="O177" s="37"/>
      <c r="P177" s="37"/>
      <c r="Q177" s="37"/>
      <c r="R177" s="37"/>
      <c r="T177" s="37"/>
      <c r="AE177" s="37"/>
      <c r="AV177" s="37"/>
      <c r="AW177" s="37"/>
      <c r="AX177" s="37"/>
      <c r="AY177" s="37"/>
      <c r="AZ177" s="37"/>
      <c r="BA177" s="37"/>
    </row>
    <row r="178" spans="12:53" x14ac:dyDescent="0.2">
      <c r="L178" s="37"/>
      <c r="M178" s="37"/>
      <c r="N178" s="37"/>
      <c r="O178" s="37"/>
      <c r="P178" s="37"/>
      <c r="Q178" s="37"/>
      <c r="R178" s="37"/>
      <c r="T178" s="37"/>
      <c r="AE178" s="37"/>
      <c r="AV178" s="37"/>
      <c r="AW178" s="37"/>
      <c r="AX178" s="37"/>
      <c r="AY178" s="37"/>
      <c r="AZ178" s="37"/>
      <c r="BA178" s="37"/>
    </row>
    <row r="179" spans="12:53" x14ac:dyDescent="0.2">
      <c r="L179" s="37"/>
      <c r="M179" s="37"/>
      <c r="N179" s="37"/>
      <c r="O179" s="37"/>
      <c r="P179" s="37"/>
      <c r="Q179" s="37"/>
      <c r="R179" s="37"/>
      <c r="T179" s="37"/>
      <c r="AE179" s="37"/>
      <c r="AV179" s="37"/>
      <c r="AW179" s="37"/>
      <c r="AX179" s="37"/>
      <c r="AY179" s="37"/>
      <c r="AZ179" s="37"/>
      <c r="BA179" s="37"/>
    </row>
    <row r="180" spans="12:53" x14ac:dyDescent="0.2">
      <c r="L180" s="37"/>
      <c r="M180" s="37"/>
      <c r="N180" s="37"/>
      <c r="O180" s="37"/>
      <c r="P180" s="37"/>
      <c r="Q180" s="37"/>
      <c r="R180" s="37"/>
      <c r="T180" s="37"/>
      <c r="AE180" s="37"/>
      <c r="AV180" s="37"/>
      <c r="AW180" s="37"/>
      <c r="AX180" s="37"/>
      <c r="AY180" s="37"/>
      <c r="AZ180" s="37"/>
      <c r="BA180" s="37"/>
    </row>
    <row r="181" spans="12:53" x14ac:dyDescent="0.2">
      <c r="L181" s="37"/>
      <c r="M181" s="37"/>
      <c r="N181" s="37"/>
      <c r="O181" s="37"/>
      <c r="P181" s="37"/>
      <c r="Q181" s="37"/>
      <c r="R181" s="37"/>
      <c r="T181" s="37"/>
      <c r="AE181" s="37"/>
      <c r="AV181" s="37"/>
      <c r="AW181" s="37"/>
      <c r="AX181" s="37"/>
      <c r="AY181" s="37"/>
      <c r="AZ181" s="37"/>
      <c r="BA181" s="37"/>
    </row>
    <row r="182" spans="12:53" x14ac:dyDescent="0.2">
      <c r="L182" s="37"/>
      <c r="M182" s="37"/>
      <c r="N182" s="37"/>
      <c r="O182" s="37"/>
      <c r="P182" s="37"/>
      <c r="Q182" s="37"/>
      <c r="R182" s="37"/>
      <c r="T182" s="37"/>
      <c r="AE182" s="37"/>
      <c r="AV182" s="37"/>
      <c r="AW182" s="37"/>
      <c r="AX182" s="37"/>
      <c r="AY182" s="37"/>
      <c r="AZ182" s="37"/>
      <c r="BA182" s="37"/>
    </row>
    <row r="183" spans="12:53" x14ac:dyDescent="0.2">
      <c r="L183" s="37"/>
      <c r="M183" s="37"/>
      <c r="N183" s="37"/>
      <c r="O183" s="37"/>
      <c r="P183" s="37"/>
      <c r="Q183" s="37"/>
      <c r="R183" s="37"/>
      <c r="T183" s="37"/>
      <c r="AE183" s="37"/>
      <c r="AV183" s="37"/>
      <c r="AW183" s="37"/>
      <c r="AX183" s="37"/>
      <c r="AY183" s="37"/>
      <c r="AZ183" s="37"/>
      <c r="BA183" s="37"/>
    </row>
    <row r="184" spans="12:53" x14ac:dyDescent="0.2">
      <c r="L184" s="37"/>
      <c r="M184" s="37"/>
      <c r="N184" s="37"/>
      <c r="O184" s="37"/>
      <c r="P184" s="37"/>
      <c r="Q184" s="37"/>
      <c r="R184" s="37"/>
      <c r="T184" s="37"/>
      <c r="AE184" s="37"/>
      <c r="AV184" s="37"/>
      <c r="AW184" s="37"/>
      <c r="AX184" s="37"/>
      <c r="AY184" s="37"/>
      <c r="AZ184" s="37"/>
      <c r="BA184" s="37"/>
    </row>
    <row r="185" spans="12:53" x14ac:dyDescent="0.2">
      <c r="L185" s="37"/>
      <c r="M185" s="37"/>
      <c r="N185" s="37"/>
      <c r="O185" s="37"/>
      <c r="P185" s="37"/>
      <c r="Q185" s="37"/>
      <c r="R185" s="37"/>
      <c r="T185" s="37"/>
      <c r="AE185" s="37"/>
      <c r="AV185" s="37"/>
      <c r="AW185" s="37"/>
      <c r="AX185" s="37"/>
      <c r="AY185" s="37"/>
      <c r="AZ185" s="37"/>
      <c r="BA185" s="37"/>
    </row>
    <row r="186" spans="12:53" x14ac:dyDescent="0.2">
      <c r="L186" s="37"/>
      <c r="M186" s="37"/>
      <c r="N186" s="37"/>
      <c r="O186" s="37"/>
      <c r="P186" s="37"/>
      <c r="Q186" s="37"/>
      <c r="R186" s="37"/>
      <c r="T186" s="37"/>
      <c r="AE186" s="37"/>
      <c r="AV186" s="37"/>
      <c r="AW186" s="37"/>
      <c r="AX186" s="37"/>
      <c r="AY186" s="37"/>
      <c r="AZ186" s="37"/>
      <c r="BA186" s="37"/>
    </row>
    <row r="187" spans="12:53" x14ac:dyDescent="0.2">
      <c r="L187" s="37"/>
      <c r="M187" s="37"/>
      <c r="N187" s="37"/>
      <c r="O187" s="37"/>
      <c r="P187" s="37"/>
      <c r="Q187" s="37"/>
      <c r="R187" s="37"/>
      <c r="T187" s="37"/>
      <c r="AE187" s="37"/>
      <c r="AV187" s="37"/>
      <c r="AW187" s="37"/>
      <c r="AX187" s="37"/>
      <c r="AY187" s="37"/>
      <c r="AZ187" s="37"/>
      <c r="BA187" s="37"/>
    </row>
    <row r="188" spans="12:53" x14ac:dyDescent="0.2">
      <c r="L188" s="37"/>
      <c r="M188" s="37"/>
      <c r="N188" s="37"/>
      <c r="O188" s="37"/>
      <c r="P188" s="37"/>
      <c r="Q188" s="37"/>
      <c r="R188" s="37"/>
      <c r="T188" s="37"/>
      <c r="AE188" s="37"/>
      <c r="AV188" s="37"/>
      <c r="AW188" s="37"/>
      <c r="AX188" s="37"/>
      <c r="AY188" s="37"/>
      <c r="AZ188" s="37"/>
      <c r="BA188" s="37"/>
    </row>
    <row r="189" spans="12:53" x14ac:dyDescent="0.2">
      <c r="L189" s="37"/>
      <c r="M189" s="37"/>
      <c r="N189" s="37"/>
      <c r="O189" s="37"/>
      <c r="P189" s="37"/>
      <c r="Q189" s="37"/>
      <c r="R189" s="37"/>
      <c r="T189" s="37"/>
      <c r="AE189" s="37"/>
      <c r="AV189" s="37"/>
      <c r="AW189" s="37"/>
      <c r="AX189" s="37"/>
      <c r="AY189" s="37"/>
      <c r="AZ189" s="37"/>
      <c r="BA189" s="37"/>
    </row>
    <row r="190" spans="12:53" x14ac:dyDescent="0.2">
      <c r="L190" s="37"/>
      <c r="M190" s="37"/>
      <c r="N190" s="37"/>
      <c r="O190" s="37"/>
      <c r="P190" s="37"/>
      <c r="Q190" s="37"/>
      <c r="R190" s="37"/>
      <c r="T190" s="37"/>
      <c r="AE190" s="37"/>
      <c r="AV190" s="37"/>
      <c r="AW190" s="37"/>
      <c r="AX190" s="37"/>
      <c r="AY190" s="37"/>
      <c r="AZ190" s="37"/>
      <c r="BA190" s="37"/>
    </row>
    <row r="191" spans="12:53" x14ac:dyDescent="0.2">
      <c r="L191" s="37"/>
      <c r="M191" s="37"/>
      <c r="N191" s="37"/>
      <c r="O191" s="37"/>
      <c r="P191" s="37"/>
      <c r="Q191" s="37"/>
      <c r="R191" s="37"/>
      <c r="T191" s="37"/>
      <c r="AE191" s="37"/>
      <c r="AV191" s="37"/>
      <c r="AW191" s="37"/>
      <c r="AX191" s="37"/>
      <c r="AY191" s="37"/>
      <c r="AZ191" s="37"/>
      <c r="BA191" s="37"/>
    </row>
    <row r="192" spans="12:53" x14ac:dyDescent="0.2">
      <c r="L192" s="37"/>
      <c r="M192" s="37"/>
      <c r="N192" s="37"/>
      <c r="O192" s="37"/>
      <c r="P192" s="37"/>
      <c r="Q192" s="37"/>
      <c r="R192" s="37"/>
      <c r="T192" s="37"/>
      <c r="AE192" s="37"/>
      <c r="AV192" s="16"/>
      <c r="AW192" s="16"/>
      <c r="AX192" s="16"/>
      <c r="AY192" s="16"/>
      <c r="AZ192" s="16"/>
      <c r="BA192" s="16"/>
    </row>
    <row r="193" spans="12:53" x14ac:dyDescent="0.2">
      <c r="L193" s="37"/>
      <c r="M193" s="37"/>
      <c r="N193" s="37"/>
      <c r="O193" s="37"/>
      <c r="P193" s="37"/>
      <c r="Q193" s="37"/>
      <c r="R193" s="37"/>
      <c r="T193" s="37"/>
      <c r="AE193" s="37"/>
      <c r="AV193" s="37"/>
      <c r="AW193" s="37"/>
      <c r="AX193" s="37"/>
      <c r="AY193" s="37"/>
      <c r="AZ193" s="37"/>
      <c r="BA193" s="37"/>
    </row>
    <row r="194" spans="12:53" x14ac:dyDescent="0.2">
      <c r="L194" s="16"/>
      <c r="M194" s="16"/>
      <c r="N194" s="16"/>
      <c r="O194" s="16"/>
      <c r="P194" s="16"/>
      <c r="Q194" s="16"/>
      <c r="R194" s="16"/>
      <c r="T194" s="16"/>
      <c r="AE194" s="16"/>
      <c r="AV194" s="37"/>
      <c r="AW194" s="37"/>
      <c r="AX194" s="37"/>
      <c r="AY194" s="37"/>
      <c r="AZ194" s="37"/>
      <c r="BA194" s="37"/>
    </row>
    <row r="195" spans="12:53" x14ac:dyDescent="0.2">
      <c r="L195" s="37"/>
      <c r="M195" s="37"/>
      <c r="N195" s="37"/>
      <c r="O195" s="37"/>
      <c r="P195" s="37"/>
      <c r="Q195" s="37"/>
      <c r="R195" s="37"/>
      <c r="T195" s="37"/>
      <c r="AE195" s="37"/>
      <c r="AV195" s="37"/>
      <c r="AW195" s="37"/>
      <c r="AX195" s="37"/>
      <c r="AY195" s="37"/>
      <c r="AZ195" s="37"/>
      <c r="BA195" s="37"/>
    </row>
    <row r="196" spans="12:53" x14ac:dyDescent="0.2">
      <c r="L196" s="37"/>
      <c r="M196" s="37"/>
      <c r="N196" s="37"/>
      <c r="O196" s="37"/>
      <c r="P196" s="37"/>
      <c r="Q196" s="37"/>
      <c r="R196" s="37"/>
      <c r="T196" s="37"/>
      <c r="AE196" s="37"/>
      <c r="AV196" s="37"/>
      <c r="AW196" s="37"/>
      <c r="AX196" s="37"/>
      <c r="AY196" s="37"/>
      <c r="AZ196" s="37"/>
      <c r="BA196" s="37"/>
    </row>
    <row r="197" spans="12:53" x14ac:dyDescent="0.2">
      <c r="L197" s="37"/>
      <c r="M197" s="37"/>
      <c r="N197" s="37"/>
      <c r="O197" s="37"/>
      <c r="P197" s="37"/>
      <c r="Q197" s="37"/>
      <c r="R197" s="37"/>
      <c r="T197" s="37"/>
      <c r="AE197" s="37"/>
      <c r="AV197" s="37"/>
      <c r="AW197" s="37"/>
      <c r="AX197" s="37"/>
      <c r="AY197" s="37"/>
      <c r="AZ197" s="37"/>
      <c r="BA197" s="37"/>
    </row>
    <row r="198" spans="12:53" x14ac:dyDescent="0.2">
      <c r="L198" s="37"/>
      <c r="M198" s="37"/>
      <c r="N198" s="37"/>
      <c r="O198" s="37"/>
      <c r="P198" s="37"/>
      <c r="Q198" s="37"/>
      <c r="R198" s="37"/>
      <c r="T198" s="37"/>
      <c r="AE198" s="37"/>
      <c r="AV198" s="37"/>
      <c r="AW198" s="37"/>
      <c r="AX198" s="37"/>
      <c r="AY198" s="37"/>
      <c r="AZ198" s="37"/>
      <c r="BA198" s="37"/>
    </row>
    <row r="199" spans="12:53" x14ac:dyDescent="0.2">
      <c r="L199" s="37"/>
      <c r="M199" s="37"/>
      <c r="N199" s="37"/>
      <c r="O199" s="37"/>
      <c r="P199" s="37"/>
      <c r="Q199" s="37"/>
      <c r="R199" s="37"/>
      <c r="T199" s="37"/>
      <c r="AE199" s="37"/>
      <c r="AV199" s="37"/>
      <c r="AW199" s="37"/>
      <c r="AX199" s="37"/>
      <c r="AY199" s="37"/>
      <c r="AZ199" s="37"/>
      <c r="BA199" s="37"/>
    </row>
    <row r="200" spans="12:53" x14ac:dyDescent="0.2">
      <c r="L200" s="37"/>
      <c r="M200" s="37"/>
      <c r="N200" s="37"/>
      <c r="O200" s="37"/>
      <c r="P200" s="37"/>
      <c r="Q200" s="37"/>
      <c r="R200" s="37"/>
      <c r="T200" s="37"/>
      <c r="AE200" s="37"/>
      <c r="AV200" s="37"/>
      <c r="AW200" s="37"/>
      <c r="AX200" s="37"/>
      <c r="AY200" s="37"/>
      <c r="AZ200" s="37"/>
      <c r="BA200" s="37"/>
    </row>
    <row r="201" spans="12:53" x14ac:dyDescent="0.2">
      <c r="L201" s="37"/>
      <c r="M201" s="37"/>
      <c r="N201" s="37"/>
      <c r="O201" s="37"/>
      <c r="P201" s="37"/>
      <c r="Q201" s="37"/>
      <c r="R201" s="37"/>
      <c r="T201" s="37"/>
      <c r="AE201" s="37"/>
      <c r="AV201" s="37"/>
      <c r="AW201" s="37"/>
      <c r="AX201" s="37"/>
      <c r="AY201" s="37"/>
      <c r="AZ201" s="37"/>
      <c r="BA201" s="37"/>
    </row>
    <row r="202" spans="12:53" x14ac:dyDescent="0.2">
      <c r="L202" s="37"/>
      <c r="M202" s="37"/>
      <c r="N202" s="37"/>
      <c r="O202" s="37"/>
      <c r="P202" s="37"/>
      <c r="Q202" s="37"/>
      <c r="R202" s="37"/>
      <c r="T202" s="37"/>
      <c r="AE202" s="37"/>
      <c r="AV202" s="37"/>
      <c r="AW202" s="37"/>
      <c r="AX202" s="37"/>
      <c r="AY202" s="37"/>
      <c r="AZ202" s="37"/>
      <c r="BA202" s="37"/>
    </row>
    <row r="203" spans="12:53" x14ac:dyDescent="0.2">
      <c r="L203" s="37"/>
      <c r="M203" s="37"/>
      <c r="N203" s="37"/>
      <c r="O203" s="37"/>
      <c r="P203" s="37"/>
      <c r="Q203" s="37"/>
      <c r="R203" s="37"/>
      <c r="T203" s="37"/>
      <c r="AE203" s="37"/>
      <c r="AV203" s="37"/>
      <c r="AW203" s="37"/>
      <c r="AX203" s="37"/>
      <c r="AY203" s="37"/>
      <c r="AZ203" s="37"/>
      <c r="BA203" s="37"/>
    </row>
    <row r="204" spans="12:53" x14ac:dyDescent="0.2">
      <c r="L204" s="37"/>
      <c r="M204" s="37"/>
      <c r="N204" s="37"/>
      <c r="O204" s="37"/>
      <c r="P204" s="37"/>
      <c r="Q204" s="37"/>
      <c r="R204" s="37"/>
      <c r="T204" s="37"/>
      <c r="AE204" s="37"/>
      <c r="AV204" s="37"/>
      <c r="AW204" s="37"/>
      <c r="AX204" s="37"/>
      <c r="AY204" s="37"/>
      <c r="AZ204" s="37"/>
      <c r="BA204" s="37"/>
    </row>
    <row r="205" spans="12:53" x14ac:dyDescent="0.2">
      <c r="L205" s="37"/>
      <c r="M205" s="37"/>
      <c r="N205" s="37"/>
      <c r="O205" s="37"/>
      <c r="P205" s="37"/>
      <c r="Q205" s="37"/>
      <c r="R205" s="37"/>
      <c r="T205" s="37"/>
      <c r="AE205" s="37"/>
      <c r="AV205" s="37"/>
      <c r="AW205" s="37"/>
      <c r="AX205" s="37"/>
      <c r="AY205" s="37"/>
      <c r="AZ205" s="37"/>
      <c r="BA205" s="37"/>
    </row>
    <row r="206" spans="12:53" x14ac:dyDescent="0.2">
      <c r="L206" s="37"/>
      <c r="M206" s="37"/>
      <c r="N206" s="37"/>
      <c r="O206" s="37"/>
      <c r="P206" s="37"/>
      <c r="Q206" s="37"/>
      <c r="R206" s="37"/>
      <c r="T206" s="37"/>
      <c r="AE206" s="37"/>
      <c r="AV206" s="37"/>
      <c r="AW206" s="37"/>
      <c r="AX206" s="37"/>
      <c r="AY206" s="37"/>
      <c r="AZ206" s="37"/>
      <c r="BA206" s="37"/>
    </row>
    <row r="207" spans="12:53" x14ac:dyDescent="0.2">
      <c r="L207" s="37"/>
      <c r="M207" s="37"/>
      <c r="N207" s="37"/>
      <c r="O207" s="37"/>
      <c r="P207" s="37"/>
      <c r="Q207" s="37"/>
      <c r="R207" s="37"/>
      <c r="T207" s="37"/>
      <c r="AE207" s="37"/>
      <c r="AV207" s="37"/>
      <c r="AW207" s="37"/>
      <c r="AX207" s="37"/>
      <c r="AY207" s="37"/>
      <c r="AZ207" s="37"/>
      <c r="BA207" s="37"/>
    </row>
    <row r="208" spans="12:53" x14ac:dyDescent="0.2">
      <c r="L208" s="37"/>
      <c r="M208" s="37"/>
      <c r="N208" s="37"/>
      <c r="O208" s="37"/>
      <c r="P208" s="37"/>
      <c r="Q208" s="37"/>
      <c r="R208" s="37"/>
      <c r="T208" s="37"/>
      <c r="AE208" s="37"/>
      <c r="AV208" s="37"/>
      <c r="AW208" s="37"/>
      <c r="AX208" s="37"/>
      <c r="AY208" s="37"/>
      <c r="AZ208" s="37"/>
      <c r="BA208" s="37"/>
    </row>
    <row r="209" spans="12:53" x14ac:dyDescent="0.2">
      <c r="L209" s="37"/>
      <c r="M209" s="37"/>
      <c r="N209" s="37"/>
      <c r="O209" s="37"/>
      <c r="P209" s="37"/>
      <c r="Q209" s="37"/>
      <c r="R209" s="37"/>
      <c r="T209" s="37"/>
      <c r="AE209" s="37"/>
      <c r="AV209" s="37"/>
      <c r="AW209" s="37"/>
      <c r="AX209" s="37"/>
      <c r="AY209" s="37"/>
      <c r="AZ209" s="37"/>
      <c r="BA209" s="37"/>
    </row>
    <row r="210" spans="12:53" x14ac:dyDescent="0.2">
      <c r="L210" s="37"/>
      <c r="M210" s="37"/>
      <c r="N210" s="37"/>
      <c r="O210" s="37"/>
      <c r="P210" s="37"/>
      <c r="Q210" s="37"/>
      <c r="R210" s="37"/>
      <c r="T210" s="37"/>
      <c r="AE210" s="37"/>
      <c r="AV210" s="37"/>
      <c r="AW210" s="37"/>
      <c r="AX210" s="37"/>
      <c r="AY210" s="37"/>
      <c r="AZ210" s="37"/>
      <c r="BA210" s="37"/>
    </row>
    <row r="211" spans="12:53" x14ac:dyDescent="0.2">
      <c r="L211" s="37"/>
      <c r="M211" s="37"/>
      <c r="N211" s="37"/>
      <c r="O211" s="37"/>
      <c r="P211" s="37"/>
      <c r="Q211" s="37"/>
      <c r="R211" s="37"/>
      <c r="T211" s="37"/>
      <c r="AE211" s="37"/>
      <c r="AV211" s="37"/>
      <c r="AW211" s="37"/>
      <c r="AX211" s="37"/>
      <c r="AY211" s="37"/>
      <c r="AZ211" s="37"/>
      <c r="BA211" s="37"/>
    </row>
    <row r="212" spans="12:53" x14ac:dyDescent="0.2">
      <c r="L212" s="37"/>
      <c r="M212" s="37"/>
      <c r="N212" s="37"/>
      <c r="O212" s="37"/>
      <c r="P212" s="37"/>
      <c r="Q212" s="37"/>
      <c r="R212" s="37"/>
      <c r="T212" s="37"/>
      <c r="AE212" s="37"/>
      <c r="AV212" s="37"/>
      <c r="AW212" s="37"/>
      <c r="AX212" s="37"/>
      <c r="AY212" s="37"/>
      <c r="AZ212" s="37"/>
      <c r="BA212" s="37"/>
    </row>
    <row r="213" spans="12:53" x14ac:dyDescent="0.2">
      <c r="L213" s="37"/>
      <c r="M213" s="37"/>
      <c r="N213" s="37"/>
      <c r="O213" s="37"/>
      <c r="P213" s="37"/>
      <c r="Q213" s="37"/>
      <c r="R213" s="37"/>
      <c r="T213" s="37"/>
      <c r="AE213" s="37"/>
      <c r="AV213" s="37"/>
      <c r="AW213" s="37"/>
      <c r="AX213" s="37"/>
      <c r="AY213" s="37"/>
      <c r="AZ213" s="37"/>
      <c r="BA213" s="37"/>
    </row>
    <row r="214" spans="12:53" x14ac:dyDescent="0.2">
      <c r="L214" s="37"/>
      <c r="M214" s="37"/>
      <c r="N214" s="37"/>
      <c r="O214" s="37"/>
      <c r="P214" s="37"/>
      <c r="Q214" s="37"/>
      <c r="R214" s="37"/>
      <c r="T214" s="37"/>
      <c r="AE214" s="37"/>
      <c r="AV214" s="37"/>
      <c r="AW214" s="37"/>
      <c r="AX214" s="37"/>
      <c r="AY214" s="37"/>
      <c r="AZ214" s="37"/>
      <c r="BA214" s="37"/>
    </row>
    <row r="215" spans="12:53" x14ac:dyDescent="0.2">
      <c r="L215" s="37"/>
      <c r="M215" s="37"/>
      <c r="N215" s="37"/>
      <c r="O215" s="37"/>
      <c r="P215" s="37"/>
      <c r="Q215" s="37"/>
      <c r="R215" s="37"/>
      <c r="T215" s="37"/>
      <c r="AE215" s="37"/>
      <c r="AV215" s="37"/>
      <c r="AW215" s="37"/>
      <c r="AX215" s="37"/>
      <c r="AY215" s="37"/>
      <c r="AZ215" s="37"/>
      <c r="BA215" s="37"/>
    </row>
    <row r="216" spans="12:53" x14ac:dyDescent="0.2">
      <c r="L216" s="37"/>
      <c r="M216" s="37"/>
      <c r="N216" s="37"/>
      <c r="O216" s="37"/>
      <c r="P216" s="37"/>
      <c r="Q216" s="37"/>
      <c r="R216" s="37"/>
      <c r="T216" s="37"/>
      <c r="AE216" s="37"/>
      <c r="AV216" s="37"/>
      <c r="AW216" s="37"/>
      <c r="AX216" s="37"/>
      <c r="AY216" s="37"/>
      <c r="AZ216" s="37"/>
      <c r="BA216" s="37"/>
    </row>
    <row r="217" spans="12:53" x14ac:dyDescent="0.2">
      <c r="L217" s="37"/>
      <c r="M217" s="37"/>
      <c r="N217" s="37"/>
      <c r="O217" s="37"/>
      <c r="P217" s="37"/>
      <c r="Q217" s="37"/>
      <c r="R217" s="37"/>
      <c r="T217" s="37"/>
      <c r="AE217" s="37"/>
      <c r="AV217" s="37"/>
      <c r="AW217" s="37"/>
      <c r="AX217" s="37"/>
      <c r="AY217" s="37"/>
      <c r="AZ217" s="37"/>
      <c r="BA217" s="37"/>
    </row>
    <row r="218" spans="12:53" x14ac:dyDescent="0.2">
      <c r="L218" s="37"/>
      <c r="M218" s="37"/>
      <c r="N218" s="37"/>
      <c r="O218" s="37"/>
      <c r="P218" s="37"/>
      <c r="Q218" s="37"/>
      <c r="R218" s="37"/>
      <c r="T218" s="37"/>
      <c r="AE218" s="37"/>
      <c r="AV218" s="37"/>
      <c r="AW218" s="37"/>
      <c r="AX218" s="37"/>
      <c r="AY218" s="37"/>
      <c r="AZ218" s="37"/>
      <c r="BA218" s="37"/>
    </row>
    <row r="219" spans="12:53" x14ac:dyDescent="0.2">
      <c r="L219" s="37"/>
      <c r="M219" s="37"/>
      <c r="N219" s="37"/>
      <c r="O219" s="37"/>
      <c r="P219" s="37"/>
      <c r="Q219" s="37"/>
      <c r="R219" s="37"/>
      <c r="T219" s="37"/>
      <c r="AE219" s="37"/>
      <c r="AV219" s="37"/>
      <c r="AW219" s="37"/>
      <c r="AX219" s="37"/>
      <c r="AY219" s="37"/>
      <c r="AZ219" s="37"/>
      <c r="BA219" s="37"/>
    </row>
    <row r="220" spans="12:53" x14ac:dyDescent="0.2">
      <c r="L220" s="37"/>
      <c r="M220" s="37"/>
      <c r="N220" s="37"/>
      <c r="O220" s="37"/>
      <c r="P220" s="37"/>
      <c r="Q220" s="37"/>
      <c r="R220" s="37"/>
      <c r="T220" s="37"/>
      <c r="AE220" s="37"/>
      <c r="AV220" s="37"/>
      <c r="AW220" s="37"/>
      <c r="AX220" s="37"/>
      <c r="AY220" s="37"/>
      <c r="AZ220" s="37"/>
      <c r="BA220" s="37"/>
    </row>
    <row r="221" spans="12:53" x14ac:dyDescent="0.2">
      <c r="L221" s="37"/>
      <c r="M221" s="37"/>
      <c r="N221" s="37"/>
      <c r="O221" s="37"/>
      <c r="P221" s="37"/>
      <c r="Q221" s="37"/>
      <c r="R221" s="37"/>
      <c r="T221" s="37"/>
      <c r="AE221" s="37"/>
      <c r="AV221" s="37"/>
      <c r="AW221" s="37"/>
      <c r="AX221" s="37"/>
      <c r="AY221" s="37"/>
      <c r="AZ221" s="37"/>
      <c r="BA221" s="37"/>
    </row>
    <row r="222" spans="12:53" x14ac:dyDescent="0.2">
      <c r="L222" s="37"/>
      <c r="M222" s="37"/>
      <c r="N222" s="37"/>
      <c r="O222" s="37"/>
      <c r="P222" s="37"/>
      <c r="Q222" s="37"/>
      <c r="R222" s="37"/>
      <c r="T222" s="37"/>
      <c r="AE222" s="37"/>
      <c r="AV222" s="37"/>
      <c r="AW222" s="37"/>
      <c r="AX222" s="37"/>
      <c r="AY222" s="37"/>
      <c r="AZ222" s="37"/>
      <c r="BA222" s="37"/>
    </row>
    <row r="223" spans="12:53" x14ac:dyDescent="0.2">
      <c r="L223" s="37"/>
      <c r="M223" s="37"/>
      <c r="N223" s="37"/>
      <c r="O223" s="37"/>
      <c r="P223" s="37"/>
      <c r="Q223" s="37"/>
      <c r="R223" s="37"/>
      <c r="T223" s="37"/>
      <c r="AE223" s="37"/>
      <c r="AV223" s="37"/>
      <c r="AW223" s="37"/>
      <c r="AX223" s="37"/>
      <c r="AY223" s="37"/>
      <c r="AZ223" s="37"/>
      <c r="BA223" s="37"/>
    </row>
    <row r="224" spans="12:53" x14ac:dyDescent="0.2">
      <c r="L224" s="37"/>
      <c r="M224" s="37"/>
      <c r="N224" s="37"/>
      <c r="O224" s="37"/>
      <c r="P224" s="37"/>
      <c r="Q224" s="37"/>
      <c r="R224" s="37"/>
      <c r="T224" s="37"/>
      <c r="AE224" s="37"/>
      <c r="AV224" s="37"/>
      <c r="AW224" s="37"/>
      <c r="AX224" s="37"/>
      <c r="AY224" s="37"/>
      <c r="AZ224" s="37"/>
      <c r="BA224" s="37"/>
    </row>
    <row r="225" spans="12:53" x14ac:dyDescent="0.2">
      <c r="L225" s="37"/>
      <c r="M225" s="37"/>
      <c r="N225" s="37"/>
      <c r="O225" s="37"/>
      <c r="P225" s="37"/>
      <c r="Q225" s="37"/>
      <c r="R225" s="37"/>
      <c r="T225" s="37"/>
      <c r="AE225" s="37"/>
      <c r="AV225" s="37"/>
      <c r="AW225" s="37"/>
      <c r="AX225" s="37"/>
      <c r="AY225" s="37"/>
      <c r="AZ225" s="37"/>
      <c r="BA225" s="37"/>
    </row>
    <row r="226" spans="12:53" x14ac:dyDescent="0.2">
      <c r="L226" s="37"/>
      <c r="M226" s="37"/>
      <c r="N226" s="37"/>
      <c r="O226" s="37"/>
      <c r="P226" s="37"/>
      <c r="Q226" s="37"/>
      <c r="R226" s="37"/>
      <c r="T226" s="37"/>
      <c r="AE226" s="37"/>
      <c r="AV226" s="37"/>
      <c r="AW226" s="37"/>
      <c r="AX226" s="37"/>
      <c r="AY226" s="37"/>
      <c r="AZ226" s="37"/>
      <c r="BA226" s="37"/>
    </row>
    <row r="227" spans="12:53" x14ac:dyDescent="0.2">
      <c r="L227" s="37"/>
      <c r="M227" s="37"/>
      <c r="N227" s="37"/>
      <c r="O227" s="37"/>
      <c r="P227" s="37"/>
      <c r="Q227" s="37"/>
      <c r="R227" s="37"/>
      <c r="T227" s="37"/>
      <c r="AE227" s="37"/>
      <c r="AV227" s="37"/>
      <c r="AW227" s="37"/>
      <c r="AX227" s="37"/>
      <c r="AY227" s="37"/>
      <c r="AZ227" s="37"/>
      <c r="BA227" s="37"/>
    </row>
    <row r="228" spans="12:53" x14ac:dyDescent="0.2">
      <c r="L228" s="37"/>
      <c r="M228" s="37"/>
      <c r="N228" s="37"/>
      <c r="O228" s="37"/>
      <c r="P228" s="37"/>
      <c r="Q228" s="37"/>
      <c r="R228" s="37"/>
      <c r="T228" s="37"/>
      <c r="AE228" s="37"/>
      <c r="AV228" s="37"/>
      <c r="AW228" s="37"/>
      <c r="AX228" s="37"/>
      <c r="AY228" s="37"/>
      <c r="AZ228" s="37"/>
      <c r="BA228" s="37"/>
    </row>
    <row r="229" spans="12:53" x14ac:dyDescent="0.2">
      <c r="L229" s="37"/>
      <c r="M229" s="37"/>
      <c r="N229" s="37"/>
      <c r="O229" s="37"/>
      <c r="P229" s="37"/>
      <c r="Q229" s="37"/>
      <c r="R229" s="37"/>
      <c r="T229" s="37"/>
      <c r="AE229" s="37"/>
      <c r="AV229" s="37"/>
      <c r="AW229" s="37"/>
      <c r="AX229" s="37"/>
      <c r="AY229" s="37"/>
      <c r="AZ229" s="37"/>
      <c r="BA229" s="37"/>
    </row>
    <row r="230" spans="12:53" x14ac:dyDescent="0.2">
      <c r="L230" s="37"/>
      <c r="M230" s="37"/>
      <c r="N230" s="37"/>
      <c r="O230" s="37"/>
      <c r="P230" s="37"/>
      <c r="Q230" s="37"/>
      <c r="R230" s="37"/>
      <c r="T230" s="37"/>
      <c r="AE230" s="37"/>
      <c r="AV230" s="37"/>
      <c r="AW230" s="37"/>
      <c r="AX230" s="37"/>
      <c r="AY230" s="37"/>
      <c r="AZ230" s="37"/>
      <c r="BA230" s="37"/>
    </row>
    <row r="231" spans="12:53" x14ac:dyDescent="0.2">
      <c r="L231" s="37"/>
      <c r="M231" s="37"/>
      <c r="N231" s="37"/>
      <c r="O231" s="37"/>
      <c r="P231" s="37"/>
      <c r="Q231" s="37"/>
      <c r="R231" s="37"/>
      <c r="T231" s="37"/>
      <c r="AE231" s="37"/>
      <c r="AV231" s="37"/>
      <c r="AW231" s="37"/>
      <c r="AX231" s="37"/>
      <c r="AY231" s="37"/>
      <c r="AZ231" s="37"/>
      <c r="BA231" s="37"/>
    </row>
    <row r="232" spans="12:53" x14ac:dyDescent="0.2">
      <c r="L232" s="37"/>
      <c r="M232" s="37"/>
      <c r="N232" s="37"/>
      <c r="O232" s="37"/>
      <c r="P232" s="37"/>
      <c r="Q232" s="37"/>
      <c r="R232" s="37"/>
      <c r="T232" s="37"/>
      <c r="AE232" s="37"/>
      <c r="AV232" s="37"/>
      <c r="AW232" s="37"/>
      <c r="AX232" s="37"/>
      <c r="AY232" s="37"/>
      <c r="AZ232" s="37"/>
      <c r="BA232" s="37"/>
    </row>
    <row r="233" spans="12:53" x14ac:dyDescent="0.2">
      <c r="L233" s="37"/>
      <c r="M233" s="37"/>
      <c r="N233" s="37"/>
      <c r="O233" s="37"/>
      <c r="P233" s="37"/>
      <c r="Q233" s="37"/>
      <c r="R233" s="37"/>
      <c r="T233" s="37"/>
      <c r="AE233" s="37"/>
      <c r="AV233" s="37"/>
      <c r="AW233" s="37"/>
      <c r="AX233" s="37"/>
      <c r="AY233" s="37"/>
      <c r="AZ233" s="37"/>
      <c r="BA233" s="37"/>
    </row>
    <row r="234" spans="12:53" x14ac:dyDescent="0.2">
      <c r="L234" s="37"/>
      <c r="M234" s="37"/>
      <c r="N234" s="37"/>
      <c r="O234" s="37"/>
      <c r="P234" s="37"/>
      <c r="Q234" s="37"/>
      <c r="R234" s="37"/>
      <c r="T234" s="37"/>
      <c r="AE234" s="37"/>
      <c r="AV234" s="37"/>
      <c r="AW234" s="37"/>
      <c r="AX234" s="37"/>
      <c r="AY234" s="37"/>
      <c r="AZ234" s="37"/>
      <c r="BA234" s="37"/>
    </row>
    <row r="235" spans="12:53" x14ac:dyDescent="0.2">
      <c r="L235" s="37"/>
      <c r="M235" s="37"/>
      <c r="N235" s="37"/>
      <c r="O235" s="37"/>
      <c r="P235" s="37"/>
      <c r="Q235" s="37"/>
      <c r="R235" s="37"/>
      <c r="T235" s="37"/>
      <c r="AE235" s="37"/>
      <c r="AV235" s="37"/>
      <c r="AW235" s="37"/>
      <c r="AX235" s="37"/>
      <c r="AY235" s="37"/>
      <c r="AZ235" s="37"/>
      <c r="BA235" s="37"/>
    </row>
    <row r="236" spans="12:53" x14ac:dyDescent="0.2">
      <c r="L236" s="37"/>
      <c r="M236" s="37"/>
      <c r="N236" s="37"/>
      <c r="O236" s="37"/>
      <c r="P236" s="37"/>
      <c r="Q236" s="37"/>
      <c r="R236" s="37"/>
      <c r="T236" s="37"/>
      <c r="AE236" s="37"/>
      <c r="AV236" s="37"/>
      <c r="AW236" s="37"/>
      <c r="AX236" s="37"/>
      <c r="AY236" s="37"/>
      <c r="AZ236" s="37"/>
      <c r="BA236" s="37"/>
    </row>
    <row r="237" spans="12:53" x14ac:dyDescent="0.2">
      <c r="L237" s="37"/>
      <c r="M237" s="37"/>
      <c r="N237" s="37"/>
      <c r="O237" s="37"/>
      <c r="P237" s="37"/>
      <c r="Q237" s="37"/>
      <c r="R237" s="37"/>
      <c r="T237" s="37"/>
      <c r="AE237" s="37"/>
      <c r="AV237" s="37"/>
      <c r="AW237" s="37"/>
      <c r="AX237" s="37"/>
      <c r="AY237" s="37"/>
      <c r="AZ237" s="37"/>
      <c r="BA237" s="37"/>
    </row>
    <row r="238" spans="12:53" x14ac:dyDescent="0.2">
      <c r="L238" s="37"/>
      <c r="M238" s="37"/>
      <c r="N238" s="37"/>
      <c r="O238" s="37"/>
      <c r="P238" s="37"/>
      <c r="Q238" s="37"/>
      <c r="R238" s="37"/>
      <c r="T238" s="37"/>
      <c r="AE238" s="37"/>
      <c r="AV238" s="37"/>
      <c r="AW238" s="37"/>
      <c r="AX238" s="37"/>
      <c r="AY238" s="37"/>
      <c r="AZ238" s="37"/>
      <c r="BA238" s="37"/>
    </row>
    <row r="239" spans="12:53" x14ac:dyDescent="0.2">
      <c r="L239" s="37"/>
      <c r="M239" s="37"/>
      <c r="N239" s="37"/>
      <c r="O239" s="37"/>
      <c r="P239" s="37"/>
      <c r="Q239" s="37"/>
      <c r="R239" s="37"/>
      <c r="T239" s="37"/>
      <c r="AE239" s="37"/>
      <c r="AV239" s="37"/>
      <c r="AW239" s="37"/>
      <c r="AX239" s="37"/>
      <c r="AY239" s="37"/>
      <c r="AZ239" s="37"/>
      <c r="BA239" s="37"/>
    </row>
    <row r="240" spans="12:53" x14ac:dyDescent="0.2">
      <c r="L240" s="37"/>
      <c r="M240" s="37"/>
      <c r="N240" s="37"/>
      <c r="O240" s="37"/>
      <c r="P240" s="37"/>
      <c r="Q240" s="37"/>
      <c r="R240" s="37"/>
      <c r="T240" s="37"/>
      <c r="AE240" s="37"/>
      <c r="AV240" s="37"/>
      <c r="AW240" s="37"/>
      <c r="AX240" s="37"/>
      <c r="AY240" s="37"/>
      <c r="AZ240" s="37"/>
      <c r="BA240" s="37"/>
    </row>
    <row r="241" spans="12:53" x14ac:dyDescent="0.2">
      <c r="L241" s="37"/>
      <c r="M241" s="37"/>
      <c r="N241" s="37"/>
      <c r="O241" s="37"/>
      <c r="P241" s="37"/>
      <c r="Q241" s="37"/>
      <c r="R241" s="37"/>
      <c r="T241" s="37"/>
      <c r="AE241" s="37"/>
      <c r="AV241" s="37"/>
      <c r="AW241" s="37"/>
      <c r="AX241" s="37"/>
      <c r="AY241" s="37"/>
      <c r="AZ241" s="37"/>
      <c r="BA241" s="37"/>
    </row>
    <row r="242" spans="12:53" x14ac:dyDescent="0.2">
      <c r="L242" s="37"/>
      <c r="M242" s="37"/>
      <c r="N242" s="37"/>
      <c r="O242" s="37"/>
      <c r="P242" s="37"/>
      <c r="Q242" s="37"/>
      <c r="R242" s="37"/>
      <c r="T242" s="37"/>
      <c r="AE242" s="37"/>
      <c r="AV242" s="37"/>
      <c r="AW242" s="37"/>
      <c r="AX242" s="37"/>
      <c r="AY242" s="37"/>
      <c r="AZ242" s="37"/>
      <c r="BA242" s="37"/>
    </row>
    <row r="243" spans="12:53" x14ac:dyDescent="0.2">
      <c r="L243" s="37"/>
      <c r="M243" s="37"/>
      <c r="N243" s="37"/>
      <c r="O243" s="37"/>
      <c r="P243" s="37"/>
      <c r="Q243" s="37"/>
      <c r="R243" s="37"/>
      <c r="T243" s="37"/>
      <c r="AE243" s="37"/>
      <c r="AV243" s="37"/>
      <c r="AW243" s="37"/>
      <c r="AX243" s="37"/>
      <c r="AY243" s="37"/>
      <c r="AZ243" s="37"/>
      <c r="BA243" s="37"/>
    </row>
    <row r="244" spans="12:53" x14ac:dyDescent="0.2">
      <c r="L244" s="37"/>
      <c r="M244" s="37"/>
      <c r="N244" s="37"/>
      <c r="O244" s="37"/>
      <c r="P244" s="37"/>
      <c r="Q244" s="37"/>
      <c r="R244" s="37"/>
      <c r="T244" s="37"/>
      <c r="AE244" s="37"/>
      <c r="AV244" s="37"/>
      <c r="AW244" s="37"/>
      <c r="AX244" s="37"/>
      <c r="AY244" s="37"/>
      <c r="AZ244" s="37"/>
      <c r="BA244" s="37"/>
    </row>
    <row r="245" spans="12:53" x14ac:dyDescent="0.2">
      <c r="L245" s="37"/>
      <c r="M245" s="37"/>
      <c r="N245" s="37"/>
      <c r="O245" s="37"/>
      <c r="P245" s="37"/>
      <c r="Q245" s="37"/>
      <c r="R245" s="37"/>
      <c r="T245" s="37"/>
      <c r="AE245" s="37"/>
      <c r="AV245" s="37"/>
      <c r="AW245" s="37"/>
      <c r="AX245" s="37"/>
      <c r="AY245" s="37"/>
      <c r="AZ245" s="37"/>
      <c r="BA245" s="37"/>
    </row>
    <row r="246" spans="12:53" x14ac:dyDescent="0.2">
      <c r="L246" s="37"/>
      <c r="M246" s="37"/>
      <c r="N246" s="37"/>
      <c r="O246" s="37"/>
      <c r="P246" s="37"/>
      <c r="Q246" s="37"/>
      <c r="R246" s="37"/>
      <c r="T246" s="37"/>
      <c r="AE246" s="37"/>
      <c r="AV246" s="37"/>
      <c r="AW246" s="37"/>
      <c r="AX246" s="37"/>
      <c r="AY246" s="37"/>
      <c r="AZ246" s="37"/>
      <c r="BA246" s="37"/>
    </row>
    <row r="247" spans="12:53" x14ac:dyDescent="0.2">
      <c r="L247" s="37"/>
      <c r="M247" s="37"/>
      <c r="N247" s="37"/>
      <c r="O247" s="37"/>
      <c r="P247" s="37"/>
      <c r="Q247" s="37"/>
      <c r="R247" s="37"/>
      <c r="T247" s="37"/>
      <c r="AE247" s="37"/>
      <c r="AV247" s="37"/>
      <c r="AW247" s="37"/>
      <c r="AX247" s="37"/>
      <c r="AY247" s="37"/>
      <c r="AZ247" s="37"/>
      <c r="BA247" s="37"/>
    </row>
    <row r="248" spans="12:53" x14ac:dyDescent="0.2">
      <c r="L248" s="37"/>
      <c r="M248" s="37"/>
      <c r="N248" s="37"/>
      <c r="O248" s="37"/>
      <c r="P248" s="37"/>
      <c r="Q248" s="37"/>
      <c r="R248" s="37"/>
      <c r="T248" s="37"/>
      <c r="AE248" s="37"/>
      <c r="AV248" s="37"/>
      <c r="AW248" s="37"/>
      <c r="AX248" s="37"/>
      <c r="AY248" s="37"/>
      <c r="AZ248" s="37"/>
      <c r="BA248" s="37"/>
    </row>
    <row r="249" spans="12:53" x14ac:dyDescent="0.2">
      <c r="L249" s="37"/>
      <c r="M249" s="37"/>
      <c r="N249" s="37"/>
      <c r="O249" s="37"/>
      <c r="P249" s="37"/>
      <c r="Q249" s="37"/>
      <c r="R249" s="37"/>
      <c r="T249" s="37"/>
      <c r="AE249" s="37"/>
      <c r="AV249" s="37"/>
      <c r="AW249" s="37"/>
      <c r="AX249" s="37"/>
      <c r="AY249" s="37"/>
      <c r="AZ249" s="37"/>
      <c r="BA249" s="37"/>
    </row>
    <row r="250" spans="12:53" x14ac:dyDescent="0.2">
      <c r="L250" s="37"/>
      <c r="M250" s="37"/>
      <c r="N250" s="37"/>
      <c r="O250" s="37"/>
      <c r="P250" s="37"/>
      <c r="Q250" s="37"/>
      <c r="R250" s="37"/>
      <c r="T250" s="37"/>
      <c r="AE250" s="37"/>
      <c r="AV250" s="37"/>
      <c r="AW250" s="37"/>
      <c r="AX250" s="37"/>
      <c r="AY250" s="37"/>
      <c r="AZ250" s="37"/>
      <c r="BA250" s="37"/>
    </row>
    <row r="251" spans="12:53" x14ac:dyDescent="0.2">
      <c r="L251" s="37"/>
      <c r="M251" s="37"/>
      <c r="N251" s="37"/>
      <c r="O251" s="37"/>
      <c r="P251" s="37"/>
      <c r="Q251" s="37"/>
      <c r="R251" s="37"/>
      <c r="T251" s="37"/>
      <c r="AE251" s="37"/>
      <c r="AV251" s="37"/>
      <c r="AW251" s="37"/>
      <c r="AX251" s="37"/>
      <c r="AY251" s="37"/>
      <c r="AZ251" s="37"/>
      <c r="BA251" s="37"/>
    </row>
    <row r="252" spans="12:53" x14ac:dyDescent="0.2">
      <c r="L252" s="37"/>
      <c r="M252" s="37"/>
      <c r="N252" s="37"/>
      <c r="O252" s="37"/>
      <c r="P252" s="37"/>
      <c r="Q252" s="37"/>
      <c r="R252" s="37"/>
      <c r="T252" s="37"/>
      <c r="AE252" s="37"/>
      <c r="AV252" s="37"/>
      <c r="AW252" s="37"/>
      <c r="AX252" s="37"/>
      <c r="AY252" s="37"/>
      <c r="AZ252" s="37"/>
      <c r="BA252" s="37"/>
    </row>
    <row r="253" spans="12:53" x14ac:dyDescent="0.2">
      <c r="L253" s="37"/>
      <c r="M253" s="37"/>
      <c r="N253" s="37"/>
      <c r="O253" s="37"/>
      <c r="P253" s="37"/>
      <c r="Q253" s="37"/>
      <c r="R253" s="37"/>
      <c r="T253" s="37"/>
      <c r="AE253" s="37"/>
      <c r="AV253" s="37"/>
      <c r="AW253" s="37"/>
      <c r="AX253" s="37"/>
      <c r="AY253" s="37"/>
      <c r="AZ253" s="37"/>
      <c r="BA253" s="37"/>
    </row>
    <row r="254" spans="12:53" x14ac:dyDescent="0.2">
      <c r="L254" s="37"/>
      <c r="M254" s="37"/>
      <c r="N254" s="37"/>
      <c r="O254" s="37"/>
      <c r="P254" s="37"/>
      <c r="Q254" s="37"/>
      <c r="R254" s="37"/>
      <c r="T254" s="37"/>
      <c r="AE254" s="37"/>
      <c r="AV254" s="37"/>
      <c r="AW254" s="37"/>
      <c r="AX254" s="37"/>
      <c r="AY254" s="37"/>
      <c r="AZ254" s="37"/>
      <c r="BA254" s="37"/>
    </row>
    <row r="255" spans="12:53" x14ac:dyDescent="0.2">
      <c r="L255" s="37"/>
      <c r="M255" s="37"/>
      <c r="N255" s="37"/>
      <c r="O255" s="37"/>
      <c r="P255" s="37"/>
      <c r="Q255" s="37"/>
      <c r="R255" s="37"/>
      <c r="T255" s="37"/>
      <c r="AE255" s="37"/>
      <c r="AV255" s="37"/>
      <c r="AW255" s="37"/>
      <c r="AX255" s="37"/>
      <c r="AY255" s="37"/>
      <c r="AZ255" s="37"/>
      <c r="BA255" s="37"/>
    </row>
    <row r="256" spans="12:53" x14ac:dyDescent="0.2">
      <c r="L256" s="37"/>
      <c r="M256" s="37"/>
      <c r="N256" s="37"/>
      <c r="O256" s="37"/>
      <c r="P256" s="37"/>
      <c r="Q256" s="37"/>
      <c r="R256" s="37"/>
      <c r="T256" s="37"/>
      <c r="AE256" s="37"/>
      <c r="AV256" s="37"/>
      <c r="AW256" s="37"/>
      <c r="AX256" s="37"/>
      <c r="AY256" s="37"/>
      <c r="AZ256" s="37"/>
      <c r="BA256" s="37"/>
    </row>
    <row r="257" spans="12:53" x14ac:dyDescent="0.2">
      <c r="L257" s="37"/>
      <c r="M257" s="37"/>
      <c r="N257" s="37"/>
      <c r="O257" s="37"/>
      <c r="P257" s="37"/>
      <c r="Q257" s="37"/>
      <c r="R257" s="37"/>
      <c r="T257" s="37"/>
      <c r="AE257" s="37"/>
      <c r="AV257" s="37"/>
      <c r="AW257" s="37"/>
      <c r="AX257" s="37"/>
      <c r="AY257" s="37"/>
      <c r="AZ257" s="37"/>
      <c r="BA257" s="37"/>
    </row>
    <row r="258" spans="12:53" x14ac:dyDescent="0.2">
      <c r="L258" s="37"/>
      <c r="M258" s="37"/>
      <c r="N258" s="37"/>
      <c r="O258" s="37"/>
      <c r="P258" s="37"/>
      <c r="Q258" s="37"/>
      <c r="R258" s="37"/>
      <c r="T258" s="37"/>
      <c r="AE258" s="37"/>
      <c r="AV258" s="37"/>
      <c r="AW258" s="37"/>
      <c r="AX258" s="37"/>
      <c r="AY258" s="37"/>
      <c r="AZ258" s="37"/>
      <c r="BA258" s="37"/>
    </row>
    <row r="259" spans="12:53" x14ac:dyDescent="0.2">
      <c r="L259" s="37"/>
      <c r="M259" s="37"/>
      <c r="N259" s="37"/>
      <c r="O259" s="37"/>
      <c r="P259" s="37"/>
      <c r="Q259" s="37"/>
      <c r="R259" s="37"/>
      <c r="T259" s="37"/>
      <c r="AE259" s="37"/>
      <c r="AV259" s="37"/>
      <c r="AW259" s="37"/>
      <c r="AX259" s="37"/>
      <c r="AY259" s="37"/>
      <c r="AZ259" s="37"/>
      <c r="BA259" s="37"/>
    </row>
    <row r="260" spans="12:53" x14ac:dyDescent="0.2">
      <c r="L260" s="37"/>
      <c r="M260" s="37"/>
      <c r="N260" s="37"/>
      <c r="O260" s="37"/>
      <c r="P260" s="37"/>
      <c r="Q260" s="37"/>
      <c r="R260" s="37"/>
      <c r="T260" s="37"/>
      <c r="AE260" s="37"/>
      <c r="AV260" s="37"/>
      <c r="AW260" s="37"/>
      <c r="AX260" s="37"/>
      <c r="AY260" s="37"/>
      <c r="AZ260" s="37"/>
      <c r="BA260" s="37"/>
    </row>
    <row r="261" spans="12:53" x14ac:dyDescent="0.2">
      <c r="L261" s="37"/>
      <c r="M261" s="37"/>
      <c r="N261" s="37"/>
      <c r="O261" s="37"/>
      <c r="P261" s="37"/>
      <c r="Q261" s="37"/>
      <c r="R261" s="37"/>
      <c r="T261" s="37"/>
      <c r="AE261" s="37"/>
      <c r="AV261" s="37"/>
      <c r="AW261" s="37"/>
      <c r="AX261" s="37"/>
      <c r="AY261" s="37"/>
      <c r="AZ261" s="37"/>
      <c r="BA261" s="37"/>
    </row>
    <row r="262" spans="12:53" x14ac:dyDescent="0.2">
      <c r="L262" s="37"/>
      <c r="M262" s="37"/>
      <c r="N262" s="37"/>
      <c r="O262" s="37"/>
      <c r="P262" s="37"/>
      <c r="Q262" s="37"/>
      <c r="R262" s="37"/>
      <c r="T262" s="37"/>
      <c r="AE262" s="37"/>
      <c r="AV262" s="37"/>
      <c r="AW262" s="37"/>
      <c r="AX262" s="37"/>
      <c r="AY262" s="37"/>
      <c r="AZ262" s="37"/>
      <c r="BA262" s="37"/>
    </row>
    <row r="263" spans="12:53" x14ac:dyDescent="0.2">
      <c r="L263" s="37"/>
      <c r="M263" s="37"/>
      <c r="N263" s="37"/>
      <c r="O263" s="37"/>
      <c r="P263" s="37"/>
      <c r="Q263" s="37"/>
      <c r="R263" s="37"/>
      <c r="T263" s="37"/>
      <c r="AE263" s="37"/>
      <c r="AV263" s="37"/>
      <c r="AW263" s="37"/>
      <c r="AX263" s="37"/>
      <c r="AY263" s="37"/>
      <c r="AZ263" s="37"/>
      <c r="BA263" s="37"/>
    </row>
    <row r="264" spans="12:53" x14ac:dyDescent="0.2">
      <c r="L264" s="37"/>
      <c r="M264" s="37"/>
      <c r="N264" s="37"/>
      <c r="O264" s="37"/>
      <c r="P264" s="37"/>
      <c r="Q264" s="37"/>
      <c r="R264" s="37"/>
      <c r="T264" s="37"/>
      <c r="AE264" s="37"/>
      <c r="AV264" s="37"/>
      <c r="AW264" s="37"/>
      <c r="AX264" s="37"/>
      <c r="AY264" s="37"/>
      <c r="AZ264" s="37"/>
      <c r="BA264" s="37"/>
    </row>
    <row r="265" spans="12:53" x14ac:dyDescent="0.2">
      <c r="L265" s="37"/>
      <c r="M265" s="37"/>
      <c r="N265" s="37"/>
      <c r="O265" s="37"/>
      <c r="P265" s="37"/>
      <c r="Q265" s="37"/>
      <c r="R265" s="37"/>
      <c r="T265" s="37"/>
      <c r="AE265" s="37"/>
      <c r="AV265" s="37"/>
      <c r="AW265" s="37"/>
      <c r="AX265" s="37"/>
      <c r="AY265" s="37"/>
      <c r="AZ265" s="37"/>
      <c r="BA265" s="37"/>
    </row>
    <row r="266" spans="12:53" x14ac:dyDescent="0.2">
      <c r="L266" s="37"/>
      <c r="M266" s="37"/>
      <c r="N266" s="37"/>
      <c r="O266" s="37"/>
      <c r="P266" s="37"/>
      <c r="Q266" s="37"/>
      <c r="R266" s="37"/>
      <c r="T266" s="37"/>
      <c r="AE266" s="37"/>
      <c r="AV266" s="37"/>
      <c r="AW266" s="37"/>
      <c r="AX266" s="37"/>
      <c r="AY266" s="37"/>
      <c r="AZ266" s="37"/>
      <c r="BA266" s="37"/>
    </row>
    <row r="267" spans="12:53" x14ac:dyDescent="0.2">
      <c r="L267" s="37"/>
      <c r="M267" s="37"/>
      <c r="N267" s="37"/>
      <c r="O267" s="37"/>
      <c r="P267" s="37"/>
      <c r="Q267" s="37"/>
      <c r="R267" s="37"/>
      <c r="T267" s="37"/>
      <c r="AE267" s="37"/>
      <c r="AV267" s="37"/>
      <c r="AW267" s="37"/>
      <c r="AX267" s="37"/>
      <c r="AY267" s="37"/>
      <c r="AZ267" s="37"/>
      <c r="BA267" s="37"/>
    </row>
    <row r="268" spans="12:53" x14ac:dyDescent="0.2">
      <c r="L268" s="37"/>
      <c r="M268" s="37"/>
      <c r="N268" s="37"/>
      <c r="O268" s="37"/>
      <c r="P268" s="37"/>
      <c r="Q268" s="37"/>
      <c r="R268" s="37"/>
      <c r="T268" s="37"/>
      <c r="AE268" s="37"/>
      <c r="AV268" s="37"/>
      <c r="AW268" s="37"/>
      <c r="AX268" s="37"/>
      <c r="AY268" s="37"/>
      <c r="AZ268" s="37"/>
      <c r="BA268" s="37"/>
    </row>
    <row r="269" spans="12:53" x14ac:dyDescent="0.2">
      <c r="L269" s="37"/>
      <c r="M269" s="37"/>
      <c r="N269" s="37"/>
      <c r="O269" s="37"/>
      <c r="P269" s="37"/>
      <c r="Q269" s="37"/>
      <c r="R269" s="37"/>
      <c r="T269" s="37"/>
      <c r="AE269" s="37"/>
      <c r="AV269" s="37"/>
      <c r="AW269" s="37"/>
      <c r="AX269" s="37"/>
      <c r="AY269" s="37"/>
      <c r="AZ269" s="37"/>
      <c r="BA269" s="37"/>
    </row>
    <row r="270" spans="12:53" x14ac:dyDescent="0.2">
      <c r="L270" s="37"/>
      <c r="M270" s="37"/>
      <c r="N270" s="37"/>
      <c r="O270" s="37"/>
      <c r="P270" s="37"/>
      <c r="Q270" s="37"/>
      <c r="R270" s="37"/>
      <c r="T270" s="37"/>
      <c r="AE270" s="37"/>
      <c r="AV270" s="37"/>
      <c r="AW270" s="37"/>
      <c r="AX270" s="37"/>
      <c r="AY270" s="37"/>
      <c r="AZ270" s="37"/>
      <c r="BA270" s="37"/>
    </row>
    <row r="271" spans="12:53" x14ac:dyDescent="0.2">
      <c r="L271" s="37"/>
      <c r="M271" s="37"/>
      <c r="N271" s="37"/>
      <c r="O271" s="37"/>
      <c r="P271" s="37"/>
      <c r="Q271" s="37"/>
      <c r="R271" s="37"/>
      <c r="T271" s="37"/>
      <c r="AE271" s="37"/>
      <c r="AV271" s="37"/>
      <c r="AW271" s="37"/>
      <c r="AX271" s="37"/>
      <c r="AY271" s="37"/>
      <c r="AZ271" s="37"/>
      <c r="BA271" s="37"/>
    </row>
    <row r="272" spans="12:53" x14ac:dyDescent="0.2">
      <c r="L272" s="37"/>
      <c r="M272" s="37"/>
      <c r="N272" s="37"/>
      <c r="O272" s="37"/>
      <c r="P272" s="37"/>
      <c r="Q272" s="37"/>
      <c r="R272" s="37"/>
      <c r="T272" s="37"/>
      <c r="AE272" s="37"/>
      <c r="AV272" s="37"/>
      <c r="AW272" s="37"/>
      <c r="AX272" s="37"/>
      <c r="AY272" s="37"/>
      <c r="AZ272" s="37"/>
      <c r="BA272" s="37"/>
    </row>
    <row r="273" spans="12:53" x14ac:dyDescent="0.2">
      <c r="L273" s="37"/>
      <c r="M273" s="37"/>
      <c r="N273" s="37"/>
      <c r="O273" s="37"/>
      <c r="P273" s="37"/>
      <c r="Q273" s="37"/>
      <c r="R273" s="37"/>
      <c r="T273" s="37"/>
      <c r="AE273" s="37"/>
      <c r="AV273" s="37"/>
      <c r="AW273" s="37"/>
      <c r="AX273" s="37"/>
      <c r="AY273" s="37"/>
      <c r="AZ273" s="37"/>
      <c r="BA273" s="37"/>
    </row>
    <row r="274" spans="12:53" x14ac:dyDescent="0.2">
      <c r="L274" s="37"/>
      <c r="M274" s="37"/>
      <c r="N274" s="37"/>
      <c r="O274" s="37"/>
      <c r="P274" s="37"/>
      <c r="Q274" s="37"/>
      <c r="R274" s="37"/>
      <c r="T274" s="37"/>
      <c r="AE274" s="37"/>
      <c r="AV274" s="37"/>
      <c r="AW274" s="37"/>
      <c r="AX274" s="37"/>
      <c r="AY274" s="37"/>
      <c r="AZ274" s="37"/>
      <c r="BA274" s="37"/>
    </row>
    <row r="275" spans="12:53" x14ac:dyDescent="0.2">
      <c r="L275" s="37"/>
      <c r="M275" s="37"/>
      <c r="N275" s="37"/>
      <c r="O275" s="37"/>
      <c r="P275" s="37"/>
      <c r="Q275" s="37"/>
      <c r="R275" s="37"/>
      <c r="T275" s="37"/>
      <c r="AE275" s="37"/>
      <c r="AV275" s="37"/>
      <c r="AW275" s="37"/>
      <c r="AX275" s="37"/>
      <c r="AY275" s="37"/>
      <c r="AZ275" s="37"/>
      <c r="BA275" s="37"/>
    </row>
    <row r="276" spans="12:53" x14ac:dyDescent="0.2">
      <c r="L276" s="37"/>
      <c r="M276" s="37"/>
      <c r="N276" s="37"/>
      <c r="O276" s="37"/>
      <c r="P276" s="37"/>
      <c r="Q276" s="37"/>
      <c r="R276" s="37"/>
      <c r="T276" s="37"/>
      <c r="AE276" s="37"/>
      <c r="AV276" s="37"/>
      <c r="AW276" s="37"/>
      <c r="AX276" s="37"/>
      <c r="AY276" s="37"/>
      <c r="AZ276" s="37"/>
      <c r="BA276" s="37"/>
    </row>
    <row r="277" spans="12:53" x14ac:dyDescent="0.2">
      <c r="L277" s="37"/>
      <c r="M277" s="37"/>
      <c r="N277" s="37"/>
      <c r="O277" s="37"/>
      <c r="P277" s="37"/>
      <c r="Q277" s="37"/>
      <c r="R277" s="37"/>
      <c r="T277" s="37"/>
      <c r="AE277" s="37"/>
      <c r="AV277" s="37"/>
      <c r="AW277" s="37"/>
      <c r="AX277" s="37"/>
      <c r="AY277" s="37"/>
      <c r="AZ277" s="37"/>
      <c r="BA277" s="37"/>
    </row>
    <row r="278" spans="12:53" x14ac:dyDescent="0.2">
      <c r="L278" s="37"/>
      <c r="M278" s="37"/>
      <c r="N278" s="37"/>
      <c r="O278" s="37"/>
      <c r="P278" s="37"/>
      <c r="Q278" s="37"/>
      <c r="R278" s="37"/>
      <c r="T278" s="37"/>
      <c r="AE278" s="37"/>
      <c r="AV278" s="37"/>
      <c r="AW278" s="37"/>
      <c r="AX278" s="37"/>
      <c r="AY278" s="37"/>
      <c r="AZ278" s="37"/>
      <c r="BA278" s="37"/>
    </row>
    <row r="279" spans="12:53" x14ac:dyDescent="0.2">
      <c r="L279" s="37"/>
      <c r="M279" s="37"/>
      <c r="N279" s="37"/>
      <c r="O279" s="37"/>
      <c r="P279" s="37"/>
      <c r="Q279" s="37"/>
      <c r="R279" s="37"/>
      <c r="T279" s="37"/>
      <c r="AE279" s="37"/>
      <c r="AV279" s="37"/>
      <c r="AW279" s="37"/>
      <c r="AX279" s="37"/>
      <c r="AY279" s="37"/>
      <c r="AZ279" s="37"/>
      <c r="BA279" s="37"/>
    </row>
    <row r="280" spans="12:53" x14ac:dyDescent="0.2">
      <c r="L280" s="37"/>
      <c r="M280" s="37"/>
      <c r="N280" s="37"/>
      <c r="O280" s="37"/>
      <c r="P280" s="37"/>
      <c r="Q280" s="37"/>
      <c r="R280" s="37"/>
      <c r="T280" s="37"/>
      <c r="AE280" s="37"/>
      <c r="AV280" s="37"/>
      <c r="AW280" s="37"/>
      <c r="AX280" s="37"/>
      <c r="AY280" s="37"/>
      <c r="AZ280" s="37"/>
      <c r="BA280" s="37"/>
    </row>
    <row r="281" spans="12:53" x14ac:dyDescent="0.2">
      <c r="L281" s="37"/>
      <c r="M281" s="37"/>
      <c r="N281" s="37"/>
      <c r="O281" s="37"/>
      <c r="P281" s="37"/>
      <c r="Q281" s="37"/>
      <c r="R281" s="37"/>
      <c r="T281" s="37"/>
      <c r="AE281" s="37"/>
      <c r="AV281" s="37"/>
      <c r="AW281" s="37"/>
      <c r="AX281" s="37"/>
      <c r="AY281" s="37"/>
      <c r="AZ281" s="37"/>
      <c r="BA281" s="37"/>
    </row>
    <row r="282" spans="12:53" x14ac:dyDescent="0.2">
      <c r="L282" s="37"/>
      <c r="M282" s="37"/>
      <c r="N282" s="37"/>
      <c r="O282" s="37"/>
      <c r="P282" s="37"/>
      <c r="Q282" s="37"/>
      <c r="R282" s="37"/>
      <c r="T282" s="37"/>
      <c r="AE282" s="37"/>
      <c r="AV282" s="37"/>
      <c r="AW282" s="37"/>
      <c r="AX282" s="37"/>
      <c r="AY282" s="37"/>
      <c r="AZ282" s="37"/>
      <c r="BA282" s="37"/>
    </row>
    <row r="283" spans="12:53" x14ac:dyDescent="0.2">
      <c r="L283" s="37"/>
      <c r="M283" s="37"/>
      <c r="N283" s="37"/>
      <c r="O283" s="37"/>
      <c r="P283" s="37"/>
      <c r="Q283" s="37"/>
      <c r="R283" s="37"/>
      <c r="T283" s="37"/>
      <c r="AE283" s="37"/>
      <c r="AV283" s="37"/>
      <c r="AW283" s="37"/>
      <c r="AX283" s="37"/>
      <c r="AY283" s="37"/>
      <c r="AZ283" s="37"/>
      <c r="BA283" s="37"/>
    </row>
    <row r="284" spans="12:53" x14ac:dyDescent="0.2">
      <c r="L284" s="37"/>
      <c r="M284" s="37"/>
      <c r="N284" s="37"/>
      <c r="O284" s="37"/>
      <c r="P284" s="37"/>
      <c r="Q284" s="37"/>
      <c r="R284" s="37"/>
      <c r="T284" s="37"/>
      <c r="AE284" s="37"/>
      <c r="AV284" s="37"/>
      <c r="AW284" s="37"/>
      <c r="AX284" s="37"/>
      <c r="AY284" s="37"/>
      <c r="AZ284" s="37"/>
      <c r="BA284" s="37"/>
    </row>
    <row r="285" spans="12:53" x14ac:dyDescent="0.2">
      <c r="L285" s="37"/>
      <c r="M285" s="37"/>
      <c r="N285" s="37"/>
      <c r="O285" s="37"/>
      <c r="P285" s="37"/>
      <c r="Q285" s="37"/>
      <c r="R285" s="37"/>
      <c r="T285" s="37"/>
      <c r="AE285" s="37"/>
      <c r="AV285" s="37"/>
      <c r="AW285" s="37"/>
      <c r="AX285" s="37"/>
      <c r="AY285" s="37"/>
      <c r="AZ285" s="37"/>
      <c r="BA285" s="37"/>
    </row>
    <row r="286" spans="12:53" x14ac:dyDescent="0.2">
      <c r="L286" s="37"/>
      <c r="M286" s="37"/>
      <c r="N286" s="37"/>
      <c r="O286" s="37"/>
      <c r="P286" s="37"/>
      <c r="Q286" s="37"/>
      <c r="R286" s="37"/>
      <c r="T286" s="37"/>
      <c r="AE286" s="37"/>
      <c r="AV286" s="37"/>
      <c r="AW286" s="37"/>
      <c r="AX286" s="37"/>
      <c r="AY286" s="37"/>
      <c r="AZ286" s="37"/>
      <c r="BA286" s="37"/>
    </row>
    <row r="287" spans="12:53" x14ac:dyDescent="0.2">
      <c r="L287" s="37"/>
      <c r="M287" s="37"/>
      <c r="N287" s="37"/>
      <c r="O287" s="37"/>
      <c r="P287" s="37"/>
      <c r="Q287" s="37"/>
      <c r="R287" s="37"/>
      <c r="T287" s="37"/>
      <c r="AE287" s="37"/>
      <c r="AV287" s="37"/>
      <c r="AW287" s="37"/>
      <c r="AX287" s="37"/>
      <c r="AY287" s="37"/>
      <c r="AZ287" s="37"/>
      <c r="BA287" s="37"/>
    </row>
    <row r="288" spans="12:53" x14ac:dyDescent="0.2">
      <c r="L288" s="37"/>
      <c r="M288" s="37"/>
      <c r="N288" s="37"/>
      <c r="O288" s="37"/>
      <c r="P288" s="37"/>
      <c r="Q288" s="37"/>
      <c r="R288" s="37"/>
      <c r="T288" s="37"/>
      <c r="AE288" s="37"/>
      <c r="AV288" s="37"/>
      <c r="AW288" s="37"/>
      <c r="AX288" s="37"/>
      <c r="AY288" s="37"/>
      <c r="AZ288" s="37"/>
      <c r="BA288" s="37"/>
    </row>
    <row r="289" spans="12:53" x14ac:dyDescent="0.2">
      <c r="L289" s="37"/>
      <c r="M289" s="37"/>
      <c r="N289" s="37"/>
      <c r="O289" s="37"/>
      <c r="P289" s="37"/>
      <c r="Q289" s="37"/>
      <c r="R289" s="37"/>
      <c r="T289" s="37"/>
      <c r="AE289" s="37"/>
      <c r="AV289" s="37"/>
      <c r="AW289" s="37"/>
      <c r="AX289" s="37"/>
      <c r="AY289" s="37"/>
      <c r="AZ289" s="37"/>
      <c r="BA289" s="37"/>
    </row>
    <row r="290" spans="12:53" x14ac:dyDescent="0.2">
      <c r="L290" s="37"/>
      <c r="M290" s="37"/>
      <c r="N290" s="37"/>
      <c r="O290" s="37"/>
      <c r="P290" s="37"/>
      <c r="Q290" s="37"/>
      <c r="R290" s="37"/>
      <c r="T290" s="37"/>
      <c r="AE290" s="37"/>
      <c r="AV290" s="37"/>
      <c r="AW290" s="37"/>
      <c r="AX290" s="37"/>
      <c r="AY290" s="37"/>
      <c r="AZ290" s="37"/>
      <c r="BA290" s="37"/>
    </row>
    <row r="291" spans="12:53" x14ac:dyDescent="0.2">
      <c r="L291" s="37"/>
      <c r="M291" s="37"/>
      <c r="N291" s="37"/>
      <c r="O291" s="37"/>
      <c r="P291" s="37"/>
      <c r="Q291" s="37"/>
      <c r="R291" s="37"/>
      <c r="T291" s="37"/>
      <c r="AE291" s="37"/>
      <c r="AV291" s="37"/>
      <c r="AW291" s="37"/>
      <c r="AX291" s="37"/>
      <c r="AY291" s="37"/>
      <c r="AZ291" s="37"/>
      <c r="BA291" s="37"/>
    </row>
    <row r="292" spans="12:53" x14ac:dyDescent="0.2">
      <c r="L292" s="37"/>
      <c r="M292" s="37"/>
      <c r="N292" s="37"/>
      <c r="O292" s="37"/>
      <c r="P292" s="37"/>
      <c r="Q292" s="37"/>
      <c r="R292" s="37"/>
      <c r="T292" s="37"/>
      <c r="AE292" s="37"/>
      <c r="AV292" s="37"/>
      <c r="AW292" s="37"/>
      <c r="AX292" s="37"/>
      <c r="AY292" s="37"/>
      <c r="AZ292" s="37"/>
      <c r="BA292" s="37"/>
    </row>
    <row r="293" spans="12:53" x14ac:dyDescent="0.2">
      <c r="L293" s="37"/>
      <c r="M293" s="37"/>
      <c r="N293" s="37"/>
      <c r="O293" s="37"/>
      <c r="P293" s="37"/>
      <c r="Q293" s="37"/>
      <c r="R293" s="37"/>
      <c r="T293" s="37"/>
      <c r="AE293" s="37"/>
      <c r="AV293" s="37"/>
      <c r="AW293" s="37"/>
      <c r="AX293" s="37"/>
      <c r="AY293" s="37"/>
      <c r="AZ293" s="37"/>
      <c r="BA293" s="37"/>
    </row>
    <row r="294" spans="12:53" x14ac:dyDescent="0.2">
      <c r="L294" s="37"/>
      <c r="M294" s="37"/>
      <c r="N294" s="37"/>
      <c r="O294" s="37"/>
      <c r="P294" s="37"/>
      <c r="Q294" s="37"/>
      <c r="R294" s="37"/>
      <c r="T294" s="37"/>
      <c r="AE294" s="37"/>
    </row>
    <row r="295" spans="12:53" x14ac:dyDescent="0.2">
      <c r="L295" s="37"/>
      <c r="M295" s="37"/>
      <c r="N295" s="37"/>
      <c r="O295" s="37"/>
      <c r="P295" s="37"/>
      <c r="Q295" s="37"/>
      <c r="R295" s="37"/>
      <c r="T295" s="37"/>
      <c r="AE295" s="37"/>
      <c r="AV295" s="37"/>
      <c r="AW295" s="37"/>
      <c r="AX295" s="37"/>
      <c r="AY295" s="37"/>
      <c r="AZ295" s="37"/>
      <c r="BA295" s="37"/>
    </row>
    <row r="296" spans="12:53" x14ac:dyDescent="0.2">
      <c r="AV296" s="37"/>
      <c r="AW296" s="37"/>
      <c r="AX296" s="37"/>
      <c r="AY296" s="37"/>
      <c r="AZ296" s="37"/>
      <c r="BA296" s="37"/>
    </row>
    <row r="297" spans="12:53" x14ac:dyDescent="0.2">
      <c r="L297" s="37"/>
      <c r="M297" s="37"/>
      <c r="N297" s="37"/>
      <c r="O297" s="37"/>
      <c r="P297" s="37"/>
      <c r="Q297" s="37"/>
      <c r="R297" s="37"/>
      <c r="T297" s="37"/>
      <c r="AE297" s="37"/>
      <c r="AV297" s="37"/>
      <c r="AW297" s="37"/>
      <c r="AX297" s="37"/>
      <c r="AY297" s="37"/>
      <c r="AZ297" s="37"/>
      <c r="BA297" s="37"/>
    </row>
    <row r="298" spans="12:53" x14ac:dyDescent="0.2">
      <c r="L298" s="37"/>
      <c r="M298" s="37"/>
      <c r="N298" s="37"/>
      <c r="O298" s="37"/>
      <c r="P298" s="37"/>
      <c r="Q298" s="37"/>
      <c r="R298" s="37"/>
      <c r="T298" s="37"/>
      <c r="AE298" s="37"/>
      <c r="AV298" s="37"/>
      <c r="AW298" s="37"/>
      <c r="AX298" s="37"/>
      <c r="AY298" s="37"/>
      <c r="AZ298" s="37"/>
      <c r="BA298" s="37"/>
    </row>
    <row r="299" spans="12:53" x14ac:dyDescent="0.2">
      <c r="L299" s="37"/>
      <c r="M299" s="37"/>
      <c r="N299" s="37"/>
      <c r="O299" s="37"/>
      <c r="P299" s="37"/>
      <c r="Q299" s="37"/>
      <c r="R299" s="37"/>
      <c r="T299" s="37"/>
      <c r="AE299" s="37"/>
      <c r="AV299" s="37"/>
      <c r="AW299" s="37"/>
      <c r="AX299" s="37"/>
      <c r="AY299" s="37"/>
      <c r="AZ299" s="37"/>
      <c r="BA299" s="37"/>
    </row>
    <row r="300" spans="12:53" x14ac:dyDescent="0.2">
      <c r="L300" s="37"/>
      <c r="M300" s="37"/>
      <c r="N300" s="37"/>
      <c r="O300" s="37"/>
      <c r="P300" s="37"/>
      <c r="Q300" s="37"/>
      <c r="R300" s="37"/>
      <c r="T300" s="37"/>
      <c r="AE300" s="37"/>
      <c r="AV300" s="37"/>
      <c r="AW300" s="37"/>
      <c r="AX300" s="37"/>
      <c r="AY300" s="37"/>
      <c r="AZ300" s="37"/>
      <c r="BA300" s="37"/>
    </row>
    <row r="301" spans="12:53" x14ac:dyDescent="0.2">
      <c r="L301" s="37"/>
      <c r="M301" s="37"/>
      <c r="N301" s="37"/>
      <c r="O301" s="37"/>
      <c r="P301" s="37"/>
      <c r="Q301" s="37"/>
      <c r="R301" s="37"/>
      <c r="T301" s="37"/>
      <c r="AE301" s="37"/>
      <c r="AV301" s="37"/>
      <c r="AW301" s="37"/>
      <c r="AX301" s="37"/>
      <c r="AY301" s="37"/>
      <c r="AZ301" s="37"/>
      <c r="BA301" s="37"/>
    </row>
    <row r="302" spans="12:53" x14ac:dyDescent="0.2">
      <c r="L302" s="37"/>
      <c r="M302" s="37"/>
      <c r="N302" s="37"/>
      <c r="O302" s="37"/>
      <c r="P302" s="37"/>
      <c r="Q302" s="37"/>
      <c r="R302" s="37"/>
      <c r="T302" s="37"/>
      <c r="AE302" s="37"/>
      <c r="AV302" s="37"/>
      <c r="AW302" s="37"/>
      <c r="AX302" s="37"/>
      <c r="AY302" s="37"/>
      <c r="AZ302" s="37"/>
      <c r="BA302" s="37"/>
    </row>
    <row r="303" spans="12:53" x14ac:dyDescent="0.2">
      <c r="L303" s="37"/>
      <c r="M303" s="37"/>
      <c r="N303" s="37"/>
      <c r="O303" s="37"/>
      <c r="P303" s="37"/>
      <c r="Q303" s="37"/>
      <c r="R303" s="37"/>
      <c r="T303" s="37"/>
      <c r="AE303" s="37"/>
      <c r="AV303" s="37"/>
      <c r="AW303" s="37"/>
      <c r="AX303" s="37"/>
      <c r="AY303" s="37"/>
      <c r="AZ303" s="37"/>
      <c r="BA303" s="37"/>
    </row>
    <row r="304" spans="12:53" x14ac:dyDescent="0.2">
      <c r="L304" s="37"/>
      <c r="M304" s="37"/>
      <c r="N304" s="37"/>
      <c r="O304" s="37"/>
      <c r="P304" s="37"/>
      <c r="Q304" s="37"/>
      <c r="R304" s="37"/>
      <c r="T304" s="37"/>
      <c r="AE304" s="37"/>
      <c r="AV304" s="37"/>
      <c r="AW304" s="37"/>
      <c r="AX304" s="37"/>
      <c r="AY304" s="37"/>
      <c r="AZ304" s="37"/>
      <c r="BA304" s="37"/>
    </row>
    <row r="305" spans="11:53" x14ac:dyDescent="0.2">
      <c r="K305" s="35"/>
      <c r="L305" s="37"/>
      <c r="M305" s="37"/>
      <c r="N305" s="37"/>
      <c r="O305" s="37"/>
      <c r="P305" s="37"/>
      <c r="Q305" s="37"/>
      <c r="R305" s="37"/>
      <c r="T305" s="37"/>
      <c r="AE305" s="37"/>
      <c r="AV305" s="37"/>
      <c r="AW305" s="37"/>
      <c r="AX305" s="37"/>
      <c r="AY305" s="37"/>
      <c r="AZ305" s="37"/>
      <c r="BA305" s="37"/>
    </row>
    <row r="306" spans="11:53" x14ac:dyDescent="0.2">
      <c r="K306" s="35"/>
      <c r="L306" s="37"/>
      <c r="M306" s="37"/>
      <c r="N306" s="37"/>
      <c r="O306" s="37"/>
      <c r="P306" s="37"/>
      <c r="Q306" s="37"/>
      <c r="R306" s="37"/>
      <c r="T306" s="37"/>
      <c r="AE306" s="37"/>
      <c r="AV306" s="37"/>
      <c r="AW306" s="37"/>
      <c r="AX306" s="37"/>
      <c r="AY306" s="37"/>
      <c r="AZ306" s="37"/>
      <c r="BA306" s="37"/>
    </row>
    <row r="307" spans="11:53" x14ac:dyDescent="0.2">
      <c r="K307" s="35"/>
      <c r="L307" s="37"/>
      <c r="M307" s="37"/>
      <c r="N307" s="37"/>
      <c r="O307" s="37"/>
      <c r="P307" s="37"/>
      <c r="Q307" s="37"/>
      <c r="R307" s="37"/>
      <c r="T307" s="37"/>
      <c r="AE307" s="37"/>
      <c r="AV307" s="37"/>
      <c r="AW307" s="37"/>
      <c r="AX307" s="37"/>
      <c r="AY307" s="37"/>
      <c r="AZ307" s="37"/>
      <c r="BA307" s="37"/>
    </row>
    <row r="308" spans="11:53" x14ac:dyDescent="0.2">
      <c r="K308" s="35"/>
      <c r="L308" s="37"/>
      <c r="M308" s="37"/>
      <c r="N308" s="37"/>
      <c r="O308" s="37"/>
      <c r="P308" s="37"/>
      <c r="Q308" s="37"/>
      <c r="R308" s="37"/>
      <c r="T308" s="37"/>
      <c r="AE308" s="37"/>
      <c r="AV308" s="37"/>
      <c r="AW308" s="37"/>
      <c r="AX308" s="37"/>
      <c r="AY308" s="37"/>
      <c r="AZ308" s="37"/>
      <c r="BA308" s="37"/>
    </row>
    <row r="309" spans="11:53" x14ac:dyDescent="0.2">
      <c r="K309" s="35"/>
      <c r="L309" s="37"/>
      <c r="M309" s="37"/>
      <c r="N309" s="37"/>
      <c r="O309" s="37"/>
      <c r="P309" s="37"/>
      <c r="Q309" s="37"/>
      <c r="R309" s="37"/>
      <c r="T309" s="37"/>
      <c r="AE309" s="37"/>
      <c r="AV309" s="37"/>
      <c r="AW309" s="37"/>
      <c r="AX309" s="37"/>
      <c r="AY309" s="37"/>
      <c r="AZ309" s="37"/>
      <c r="BA309" s="37"/>
    </row>
    <row r="310" spans="11:53" x14ac:dyDescent="0.2">
      <c r="K310" s="35"/>
      <c r="L310" s="37"/>
      <c r="M310" s="37"/>
      <c r="N310" s="37"/>
      <c r="O310" s="37"/>
      <c r="P310" s="37"/>
      <c r="Q310" s="37"/>
      <c r="R310" s="37"/>
      <c r="T310" s="37"/>
      <c r="AE310" s="37"/>
      <c r="AV310" s="37"/>
      <c r="AW310" s="37"/>
      <c r="AX310" s="37"/>
      <c r="AY310" s="37"/>
      <c r="AZ310" s="37"/>
      <c r="BA310" s="37"/>
    </row>
    <row r="311" spans="11:53" x14ac:dyDescent="0.2">
      <c r="K311" s="35"/>
      <c r="L311" s="37"/>
      <c r="M311" s="37"/>
      <c r="N311" s="37"/>
      <c r="O311" s="37"/>
      <c r="P311" s="37"/>
      <c r="Q311" s="37"/>
      <c r="R311" s="37"/>
      <c r="T311" s="37"/>
      <c r="AE311" s="37"/>
      <c r="AV311" s="37"/>
      <c r="AW311" s="37"/>
      <c r="AX311" s="37"/>
      <c r="AY311" s="37"/>
      <c r="AZ311" s="37"/>
      <c r="BA311" s="37"/>
    </row>
    <row r="312" spans="11:53" x14ac:dyDescent="0.2">
      <c r="K312" s="35"/>
      <c r="L312" s="37"/>
      <c r="M312" s="37"/>
      <c r="N312" s="37"/>
      <c r="O312" s="37"/>
      <c r="P312" s="37"/>
      <c r="Q312" s="37"/>
      <c r="R312" s="37"/>
      <c r="T312" s="37"/>
      <c r="AE312" s="37"/>
      <c r="AV312" s="37"/>
      <c r="AW312" s="37"/>
      <c r="AX312" s="37"/>
      <c r="AY312" s="37"/>
      <c r="AZ312" s="37"/>
      <c r="BA312" s="37"/>
    </row>
    <row r="313" spans="11:53" x14ac:dyDescent="0.2">
      <c r="K313" s="35"/>
      <c r="L313" s="37"/>
      <c r="M313" s="37"/>
      <c r="N313" s="37"/>
      <c r="O313" s="37"/>
      <c r="P313" s="37"/>
      <c r="Q313" s="37"/>
      <c r="R313" s="37"/>
      <c r="T313" s="37"/>
      <c r="AE313" s="37"/>
      <c r="AV313" s="37"/>
      <c r="AW313" s="37"/>
      <c r="AX313" s="37"/>
      <c r="AY313" s="37"/>
      <c r="AZ313" s="37"/>
      <c r="BA313" s="37"/>
    </row>
    <row r="314" spans="11:53" x14ac:dyDescent="0.2">
      <c r="K314" s="35"/>
      <c r="L314" s="37"/>
      <c r="M314" s="37"/>
      <c r="N314" s="37"/>
      <c r="O314" s="37"/>
      <c r="P314" s="37"/>
      <c r="Q314" s="37"/>
      <c r="R314" s="37"/>
      <c r="T314" s="37"/>
      <c r="AE314" s="37"/>
      <c r="AV314" s="37"/>
      <c r="AW314" s="37"/>
      <c r="AX314" s="37"/>
      <c r="AY314" s="37"/>
      <c r="AZ314" s="37"/>
      <c r="BA314" s="37"/>
    </row>
    <row r="315" spans="11:53" x14ac:dyDescent="0.2">
      <c r="K315" s="35"/>
      <c r="L315" s="37"/>
      <c r="M315" s="37"/>
      <c r="N315" s="37"/>
      <c r="O315" s="37"/>
      <c r="P315" s="37"/>
      <c r="Q315" s="37"/>
      <c r="R315" s="37"/>
      <c r="T315" s="37"/>
      <c r="AE315" s="37"/>
      <c r="AV315" s="37"/>
      <c r="AW315" s="37"/>
      <c r="AX315" s="37"/>
      <c r="AY315" s="37"/>
      <c r="AZ315" s="37"/>
      <c r="BA315" s="37"/>
    </row>
    <row r="316" spans="11:53" x14ac:dyDescent="0.2">
      <c r="K316" s="35"/>
      <c r="L316" s="37"/>
      <c r="M316" s="37"/>
      <c r="N316" s="37"/>
      <c r="O316" s="37"/>
      <c r="P316" s="37"/>
      <c r="Q316" s="37"/>
      <c r="R316" s="37"/>
      <c r="T316" s="37"/>
      <c r="AE316" s="37"/>
      <c r="AV316" s="37"/>
      <c r="AW316" s="37"/>
      <c r="AX316" s="37"/>
      <c r="AY316" s="37"/>
      <c r="AZ316" s="37"/>
      <c r="BA316" s="37"/>
    </row>
    <row r="317" spans="11:53" x14ac:dyDescent="0.2">
      <c r="K317" s="35"/>
      <c r="L317" s="37"/>
      <c r="M317" s="37"/>
      <c r="N317" s="37"/>
      <c r="O317" s="37"/>
      <c r="P317" s="37"/>
      <c r="Q317" s="37"/>
      <c r="R317" s="37"/>
      <c r="T317" s="37"/>
      <c r="AE317" s="37"/>
      <c r="AV317" s="37"/>
      <c r="AW317" s="37"/>
      <c r="AX317" s="37"/>
      <c r="AY317" s="37"/>
      <c r="AZ317" s="37"/>
      <c r="BA317" s="37"/>
    </row>
    <row r="318" spans="11:53" x14ac:dyDescent="0.2">
      <c r="K318" s="35"/>
      <c r="L318" s="37"/>
      <c r="M318" s="37"/>
      <c r="N318" s="37"/>
      <c r="O318" s="37"/>
      <c r="P318" s="37"/>
      <c r="Q318" s="37"/>
      <c r="R318" s="37"/>
      <c r="T318" s="37"/>
      <c r="AE318" s="37"/>
      <c r="AV318" s="37"/>
      <c r="AW318" s="37"/>
      <c r="AX318" s="37"/>
      <c r="AY318" s="37"/>
      <c r="AZ318" s="37"/>
      <c r="BA318" s="37"/>
    </row>
    <row r="319" spans="11:53" x14ac:dyDescent="0.2">
      <c r="K319" s="35"/>
      <c r="L319" s="37"/>
      <c r="M319" s="37"/>
      <c r="N319" s="37"/>
      <c r="O319" s="37"/>
      <c r="P319" s="37"/>
      <c r="Q319" s="37"/>
      <c r="R319" s="37"/>
      <c r="T319" s="37"/>
      <c r="AE319" s="37"/>
      <c r="AV319" s="37"/>
      <c r="AW319" s="37"/>
      <c r="AX319" s="37"/>
      <c r="AY319" s="37"/>
      <c r="AZ319" s="37"/>
      <c r="BA319" s="37"/>
    </row>
    <row r="320" spans="11:53" x14ac:dyDescent="0.2">
      <c r="K320" s="35"/>
      <c r="L320" s="37"/>
      <c r="M320" s="37"/>
      <c r="N320" s="37"/>
      <c r="O320" s="37"/>
      <c r="P320" s="37"/>
      <c r="Q320" s="37"/>
      <c r="R320" s="37"/>
      <c r="T320" s="37"/>
      <c r="AE320" s="37"/>
      <c r="AV320" s="37"/>
      <c r="AW320" s="37"/>
      <c r="AX320" s="37"/>
      <c r="AY320" s="37"/>
      <c r="AZ320" s="37"/>
      <c r="BA320" s="37"/>
    </row>
    <row r="321" spans="11:53" x14ac:dyDescent="0.2">
      <c r="K321" s="35"/>
      <c r="L321" s="37"/>
      <c r="M321" s="37"/>
      <c r="N321" s="37"/>
      <c r="O321" s="37"/>
      <c r="P321" s="37"/>
      <c r="Q321" s="37"/>
      <c r="R321" s="37"/>
      <c r="T321" s="37"/>
      <c r="AE321" s="37"/>
      <c r="AV321" s="37"/>
      <c r="AW321" s="37"/>
      <c r="AX321" s="37"/>
      <c r="AY321" s="37"/>
      <c r="AZ321" s="37"/>
      <c r="BA321" s="37"/>
    </row>
    <row r="322" spans="11:53" x14ac:dyDescent="0.2">
      <c r="K322" s="35"/>
      <c r="L322" s="37"/>
      <c r="M322" s="37"/>
      <c r="N322" s="37"/>
      <c r="O322" s="37"/>
      <c r="P322" s="37"/>
      <c r="Q322" s="37"/>
      <c r="R322" s="37"/>
      <c r="T322" s="37"/>
      <c r="AE322" s="37"/>
      <c r="AV322" s="37"/>
      <c r="AW322" s="37"/>
      <c r="AX322" s="37"/>
      <c r="AY322" s="37"/>
      <c r="AZ322" s="37"/>
      <c r="BA322" s="37"/>
    </row>
    <row r="323" spans="11:53" x14ac:dyDescent="0.2">
      <c r="K323" s="35"/>
      <c r="L323" s="37"/>
      <c r="M323" s="37"/>
      <c r="N323" s="37"/>
      <c r="O323" s="37"/>
      <c r="P323" s="37"/>
      <c r="Q323" s="37"/>
      <c r="R323" s="37"/>
      <c r="T323" s="37"/>
      <c r="AE323" s="37"/>
      <c r="AV323" s="37"/>
      <c r="AW323" s="37"/>
      <c r="AX323" s="37"/>
      <c r="AY323" s="37"/>
      <c r="AZ323" s="37"/>
      <c r="BA323" s="37"/>
    </row>
    <row r="324" spans="11:53" x14ac:dyDescent="0.2">
      <c r="K324" s="35"/>
      <c r="L324" s="37"/>
      <c r="M324" s="37"/>
      <c r="N324" s="37"/>
      <c r="O324" s="37"/>
      <c r="P324" s="37"/>
      <c r="Q324" s="37"/>
      <c r="R324" s="37"/>
      <c r="T324" s="37"/>
      <c r="AE324" s="37"/>
      <c r="AV324" s="37"/>
      <c r="AW324" s="37"/>
      <c r="AX324" s="37"/>
      <c r="AY324" s="37"/>
      <c r="AZ324" s="37"/>
      <c r="BA324" s="37"/>
    </row>
    <row r="325" spans="11:53" x14ac:dyDescent="0.2">
      <c r="K325" s="35"/>
      <c r="L325" s="37"/>
      <c r="M325" s="37"/>
      <c r="N325" s="37"/>
      <c r="O325" s="37"/>
      <c r="P325" s="37"/>
      <c r="Q325" s="37"/>
      <c r="R325" s="37"/>
      <c r="T325" s="37"/>
      <c r="AE325" s="37"/>
      <c r="AV325" s="37"/>
      <c r="AW325" s="37"/>
      <c r="AX325" s="37"/>
      <c r="AY325" s="37"/>
      <c r="AZ325" s="37"/>
      <c r="BA325" s="37"/>
    </row>
    <row r="326" spans="11:53" x14ac:dyDescent="0.2">
      <c r="K326" s="35"/>
      <c r="L326" s="37"/>
      <c r="M326" s="37"/>
      <c r="N326" s="37"/>
      <c r="O326" s="37"/>
      <c r="P326" s="37"/>
      <c r="Q326" s="37"/>
      <c r="R326" s="37"/>
      <c r="T326" s="37"/>
      <c r="AE326" s="37"/>
      <c r="AV326" s="37"/>
      <c r="AW326" s="37"/>
      <c r="AX326" s="37"/>
      <c r="AY326" s="37"/>
      <c r="AZ326" s="37"/>
      <c r="BA326" s="37"/>
    </row>
    <row r="327" spans="11:53" x14ac:dyDescent="0.2">
      <c r="K327" s="35"/>
      <c r="L327" s="37"/>
      <c r="M327" s="37"/>
      <c r="N327" s="37"/>
      <c r="O327" s="37"/>
      <c r="P327" s="37"/>
      <c r="Q327" s="37"/>
      <c r="R327" s="37"/>
      <c r="T327" s="37"/>
      <c r="AE327" s="37"/>
      <c r="AV327" s="37"/>
      <c r="AW327" s="37"/>
      <c r="AX327" s="37"/>
      <c r="AY327" s="37"/>
      <c r="AZ327" s="37"/>
      <c r="BA327" s="37"/>
    </row>
    <row r="328" spans="11:53" x14ac:dyDescent="0.2">
      <c r="K328" s="35"/>
      <c r="L328" s="37"/>
      <c r="M328" s="37"/>
      <c r="N328" s="37"/>
      <c r="O328" s="37"/>
      <c r="P328" s="37"/>
      <c r="Q328" s="37"/>
      <c r="R328" s="37"/>
      <c r="T328" s="37"/>
      <c r="AE328" s="37"/>
      <c r="AV328" s="37"/>
      <c r="AW328" s="37"/>
      <c r="AX328" s="37"/>
      <c r="AY328" s="37"/>
      <c r="AZ328" s="37"/>
      <c r="BA328" s="37"/>
    </row>
    <row r="329" spans="11:53" x14ac:dyDescent="0.2">
      <c r="K329" s="35"/>
      <c r="L329" s="37"/>
      <c r="M329" s="37"/>
      <c r="N329" s="37"/>
      <c r="O329" s="37"/>
      <c r="P329" s="37"/>
      <c r="Q329" s="37"/>
      <c r="R329" s="37"/>
      <c r="T329" s="37"/>
      <c r="AE329" s="37"/>
      <c r="AV329" s="37"/>
      <c r="AW329" s="37"/>
      <c r="AX329" s="37"/>
      <c r="AY329" s="37"/>
      <c r="AZ329" s="37"/>
      <c r="BA329" s="37"/>
    </row>
    <row r="330" spans="11:53" x14ac:dyDescent="0.2">
      <c r="K330" s="35"/>
      <c r="L330" s="37"/>
      <c r="M330" s="37"/>
      <c r="N330" s="37"/>
      <c r="O330" s="37"/>
      <c r="P330" s="37"/>
      <c r="Q330" s="37"/>
      <c r="R330" s="37"/>
      <c r="T330" s="37"/>
      <c r="AE330" s="37"/>
      <c r="AV330" s="37"/>
      <c r="AW330" s="37"/>
      <c r="AX330" s="37"/>
      <c r="AY330" s="37"/>
      <c r="AZ330" s="37"/>
      <c r="BA330" s="37"/>
    </row>
    <row r="331" spans="11:53" x14ac:dyDescent="0.2">
      <c r="K331" s="35"/>
      <c r="L331" s="37"/>
      <c r="M331" s="37"/>
      <c r="N331" s="37"/>
      <c r="O331" s="37"/>
      <c r="P331" s="37"/>
      <c r="Q331" s="37"/>
      <c r="R331" s="37"/>
      <c r="T331" s="37"/>
      <c r="AE331" s="37"/>
      <c r="AV331" s="37"/>
      <c r="AW331" s="37"/>
      <c r="AX331" s="37"/>
      <c r="AY331" s="37"/>
      <c r="AZ331" s="37"/>
      <c r="BA331" s="37"/>
    </row>
    <row r="332" spans="11:53" x14ac:dyDescent="0.2">
      <c r="K332" s="35"/>
      <c r="L332" s="37"/>
      <c r="M332" s="37"/>
      <c r="N332" s="37"/>
      <c r="O332" s="37"/>
      <c r="P332" s="37"/>
      <c r="Q332" s="37"/>
      <c r="R332" s="37"/>
      <c r="T332" s="37"/>
      <c r="AE332" s="37"/>
      <c r="AV332" s="37"/>
      <c r="AW332" s="37"/>
      <c r="AX332" s="37"/>
      <c r="AY332" s="37"/>
      <c r="AZ332" s="37"/>
      <c r="BA332" s="37"/>
    </row>
    <row r="333" spans="11:53" x14ac:dyDescent="0.2">
      <c r="K333" s="35"/>
      <c r="L333" s="37"/>
      <c r="M333" s="37"/>
      <c r="N333" s="37"/>
      <c r="O333" s="37"/>
      <c r="P333" s="37"/>
      <c r="Q333" s="37"/>
      <c r="R333" s="37"/>
      <c r="T333" s="37"/>
      <c r="AE333" s="37"/>
      <c r="AV333" s="37"/>
      <c r="AW333" s="37"/>
      <c r="AX333" s="37"/>
      <c r="AY333" s="37"/>
      <c r="AZ333" s="37"/>
      <c r="BA333" s="37"/>
    </row>
    <row r="334" spans="11:53" x14ac:dyDescent="0.2">
      <c r="K334" s="35"/>
      <c r="L334" s="37"/>
      <c r="M334" s="37"/>
      <c r="N334" s="37"/>
      <c r="O334" s="37"/>
      <c r="P334" s="37"/>
      <c r="Q334" s="37"/>
      <c r="R334" s="37"/>
      <c r="T334" s="37"/>
      <c r="AE334" s="37"/>
      <c r="AV334" s="37"/>
      <c r="AW334" s="37"/>
      <c r="AX334" s="37"/>
      <c r="AY334" s="37"/>
      <c r="AZ334" s="37"/>
      <c r="BA334" s="37"/>
    </row>
    <row r="335" spans="11:53" x14ac:dyDescent="0.2">
      <c r="K335" s="35"/>
      <c r="L335" s="37"/>
      <c r="M335" s="37"/>
      <c r="N335" s="37"/>
      <c r="O335" s="37"/>
      <c r="P335" s="37"/>
      <c r="Q335" s="37"/>
      <c r="R335" s="37"/>
      <c r="T335" s="37"/>
      <c r="AE335" s="37"/>
      <c r="AV335" s="37"/>
      <c r="AW335" s="37"/>
      <c r="AX335" s="37"/>
      <c r="AY335" s="37"/>
      <c r="AZ335" s="37"/>
      <c r="BA335" s="37"/>
    </row>
    <row r="336" spans="11:53" x14ac:dyDescent="0.2">
      <c r="K336" s="35"/>
      <c r="L336" s="37"/>
      <c r="M336" s="37"/>
      <c r="N336" s="37"/>
      <c r="O336" s="37"/>
      <c r="P336" s="37"/>
      <c r="Q336" s="37"/>
      <c r="R336" s="37"/>
      <c r="T336" s="37"/>
      <c r="AE336" s="37"/>
      <c r="AV336" s="37"/>
      <c r="AW336" s="37"/>
      <c r="AX336" s="37"/>
      <c r="AY336" s="37"/>
      <c r="AZ336" s="37"/>
      <c r="BA336" s="37"/>
    </row>
    <row r="337" spans="11:53" x14ac:dyDescent="0.2">
      <c r="K337" s="35"/>
      <c r="L337" s="37"/>
      <c r="M337" s="37"/>
      <c r="N337" s="37"/>
      <c r="O337" s="37"/>
      <c r="P337" s="37"/>
      <c r="Q337" s="37"/>
      <c r="R337" s="37"/>
      <c r="T337" s="37"/>
      <c r="AE337" s="37"/>
      <c r="AV337" s="37"/>
      <c r="AW337" s="37"/>
      <c r="AX337" s="37"/>
      <c r="AY337" s="37"/>
      <c r="AZ337" s="37"/>
      <c r="BA337" s="37"/>
    </row>
    <row r="338" spans="11:53" x14ac:dyDescent="0.2">
      <c r="K338" s="35"/>
      <c r="L338" s="37"/>
      <c r="M338" s="37"/>
      <c r="N338" s="37"/>
      <c r="O338" s="37"/>
      <c r="P338" s="37"/>
      <c r="Q338" s="37"/>
      <c r="R338" s="37"/>
      <c r="T338" s="37"/>
      <c r="AE338" s="37"/>
      <c r="AV338" s="37"/>
      <c r="AW338" s="37"/>
      <c r="AX338" s="37"/>
      <c r="AY338" s="37"/>
      <c r="AZ338" s="37"/>
      <c r="BA338" s="37"/>
    </row>
    <row r="339" spans="11:53" x14ac:dyDescent="0.2">
      <c r="K339" s="35"/>
      <c r="L339" s="37"/>
      <c r="M339" s="37"/>
      <c r="N339" s="37"/>
      <c r="O339" s="37"/>
      <c r="P339" s="37"/>
      <c r="Q339" s="37"/>
      <c r="R339" s="37"/>
      <c r="T339" s="37"/>
      <c r="AE339" s="37"/>
      <c r="AV339" s="37"/>
      <c r="AW339" s="37"/>
      <c r="AX339" s="37"/>
      <c r="AY339" s="37"/>
      <c r="AZ339" s="37"/>
      <c r="BA339" s="37"/>
    </row>
    <row r="340" spans="11:53" x14ac:dyDescent="0.2">
      <c r="K340" s="35"/>
      <c r="L340" s="37"/>
      <c r="M340" s="37"/>
      <c r="N340" s="37"/>
      <c r="O340" s="37"/>
      <c r="P340" s="37"/>
      <c r="Q340" s="37"/>
      <c r="R340" s="37"/>
      <c r="T340" s="37"/>
      <c r="AE340" s="37"/>
      <c r="AV340" s="37"/>
      <c r="AW340" s="37"/>
      <c r="AX340" s="37"/>
      <c r="AY340" s="37"/>
      <c r="AZ340" s="37"/>
      <c r="BA340" s="37"/>
    </row>
    <row r="341" spans="11:53" x14ac:dyDescent="0.2">
      <c r="K341" s="35"/>
      <c r="L341" s="37"/>
      <c r="M341" s="37"/>
      <c r="N341" s="37"/>
      <c r="O341" s="37"/>
      <c r="P341" s="37"/>
      <c r="Q341" s="37"/>
      <c r="R341" s="37"/>
      <c r="T341" s="37"/>
      <c r="AE341" s="37"/>
      <c r="AV341" s="37"/>
      <c r="AW341" s="37"/>
      <c r="AX341" s="37"/>
      <c r="AY341" s="37"/>
      <c r="AZ341" s="37"/>
      <c r="BA341" s="37"/>
    </row>
    <row r="342" spans="11:53" x14ac:dyDescent="0.2">
      <c r="K342" s="35"/>
      <c r="L342" s="37"/>
      <c r="M342" s="37"/>
      <c r="N342" s="37"/>
      <c r="O342" s="37"/>
      <c r="P342" s="37"/>
      <c r="Q342" s="37"/>
      <c r="R342" s="37"/>
      <c r="T342" s="37"/>
      <c r="AE342" s="37"/>
      <c r="AV342" s="37"/>
      <c r="AW342" s="37"/>
      <c r="AX342" s="37"/>
      <c r="AY342" s="37"/>
      <c r="AZ342" s="37"/>
      <c r="BA342" s="37"/>
    </row>
    <row r="343" spans="11:53" x14ac:dyDescent="0.2">
      <c r="K343" s="35"/>
      <c r="L343" s="37"/>
      <c r="M343" s="37"/>
      <c r="N343" s="37"/>
      <c r="O343" s="37"/>
      <c r="P343" s="37"/>
      <c r="Q343" s="37"/>
      <c r="R343" s="37"/>
      <c r="T343" s="37"/>
      <c r="AE343" s="37"/>
      <c r="AV343" s="37"/>
      <c r="AW343" s="37"/>
      <c r="AX343" s="37"/>
      <c r="AY343" s="37"/>
      <c r="AZ343" s="37"/>
      <c r="BA343" s="37"/>
    </row>
    <row r="344" spans="11:53" x14ac:dyDescent="0.2">
      <c r="K344" s="35"/>
      <c r="L344" s="37"/>
      <c r="M344" s="37"/>
      <c r="N344" s="37"/>
      <c r="O344" s="37"/>
      <c r="P344" s="37"/>
      <c r="Q344" s="37"/>
      <c r="R344" s="37"/>
      <c r="T344" s="37"/>
      <c r="AE344" s="37"/>
      <c r="AV344" s="37"/>
      <c r="AW344" s="37"/>
      <c r="AX344" s="37"/>
      <c r="AY344" s="37"/>
      <c r="AZ344" s="37"/>
      <c r="BA344" s="37"/>
    </row>
    <row r="345" spans="11:53" x14ac:dyDescent="0.2">
      <c r="K345" s="35"/>
      <c r="L345" s="37"/>
      <c r="M345" s="37"/>
      <c r="N345" s="37"/>
      <c r="O345" s="37"/>
      <c r="P345" s="37"/>
      <c r="Q345" s="37"/>
      <c r="R345" s="37"/>
      <c r="T345" s="37"/>
      <c r="AE345" s="37"/>
      <c r="AV345" s="37"/>
      <c r="AW345" s="37"/>
      <c r="AX345" s="37"/>
      <c r="AY345" s="37"/>
      <c r="AZ345" s="37"/>
      <c r="BA345" s="37"/>
    </row>
    <row r="346" spans="11:53" x14ac:dyDescent="0.2">
      <c r="K346" s="35"/>
      <c r="L346" s="37"/>
      <c r="M346" s="37"/>
      <c r="N346" s="37"/>
      <c r="O346" s="37"/>
      <c r="P346" s="37"/>
      <c r="Q346" s="37"/>
      <c r="R346" s="37"/>
      <c r="T346" s="37"/>
      <c r="AE346" s="37"/>
      <c r="AV346" s="16"/>
      <c r="AW346" s="16"/>
      <c r="AX346" s="16"/>
      <c r="AY346" s="16"/>
      <c r="AZ346" s="16"/>
      <c r="BA346" s="16"/>
    </row>
    <row r="347" spans="11:53" x14ac:dyDescent="0.2">
      <c r="K347" s="35"/>
      <c r="L347" s="37"/>
      <c r="M347" s="37"/>
      <c r="N347" s="37"/>
      <c r="O347" s="37"/>
      <c r="P347" s="37"/>
      <c r="Q347" s="37"/>
      <c r="R347" s="37"/>
      <c r="T347" s="37"/>
      <c r="AE347" s="37"/>
      <c r="AV347" s="38"/>
      <c r="AW347" s="38"/>
      <c r="AX347" s="38"/>
      <c r="AY347" s="38"/>
      <c r="AZ347" s="38"/>
      <c r="BA347" s="38"/>
    </row>
    <row r="348" spans="11:53" x14ac:dyDescent="0.2">
      <c r="K348" s="35"/>
      <c r="L348" s="16"/>
      <c r="M348" s="16"/>
      <c r="N348" s="16"/>
      <c r="O348" s="16"/>
      <c r="P348" s="16"/>
      <c r="Q348" s="16"/>
      <c r="R348" s="16"/>
      <c r="T348" s="16"/>
      <c r="AE348" s="16"/>
      <c r="AV348" s="16"/>
      <c r="AW348" s="16"/>
      <c r="AX348" s="16"/>
      <c r="AY348" s="16"/>
      <c r="AZ348" s="16"/>
      <c r="BA348" s="16"/>
    </row>
    <row r="349" spans="11:53" x14ac:dyDescent="0.2">
      <c r="K349" s="35"/>
      <c r="L349" s="38"/>
      <c r="M349" s="38"/>
      <c r="N349" s="38"/>
      <c r="O349" s="38"/>
      <c r="P349" s="38"/>
      <c r="Q349" s="38"/>
      <c r="R349" s="38"/>
      <c r="T349" s="38"/>
      <c r="AE349" s="38"/>
    </row>
    <row r="350" spans="11:53" x14ac:dyDescent="0.2">
      <c r="K350" s="35"/>
      <c r="L350" s="16"/>
      <c r="M350" s="16"/>
      <c r="N350" s="16"/>
      <c r="O350" s="16"/>
      <c r="P350" s="16"/>
      <c r="Q350" s="16"/>
      <c r="R350" s="16"/>
      <c r="T350" s="16"/>
      <c r="AE350" s="16"/>
    </row>
    <row r="386" spans="12:53" x14ac:dyDescent="0.2">
      <c r="AV386" s="37"/>
      <c r="AW386" s="37"/>
      <c r="AX386" s="37"/>
      <c r="AY386" s="37"/>
      <c r="AZ386" s="37"/>
      <c r="BA386" s="37"/>
    </row>
    <row r="387" spans="12:53" x14ac:dyDescent="0.2">
      <c r="AV387" s="37"/>
      <c r="AW387" s="37"/>
      <c r="AX387" s="37"/>
      <c r="AY387" s="37"/>
      <c r="AZ387" s="37"/>
      <c r="BA387" s="37"/>
    </row>
    <row r="388" spans="12:53" x14ac:dyDescent="0.2">
      <c r="L388" s="37"/>
      <c r="M388" s="37"/>
      <c r="N388" s="37"/>
      <c r="O388" s="37"/>
      <c r="P388" s="37"/>
      <c r="Q388" s="37"/>
      <c r="R388" s="37"/>
      <c r="T388" s="37"/>
      <c r="AE388" s="37"/>
      <c r="AV388" s="37"/>
      <c r="AW388" s="37"/>
      <c r="AX388" s="37"/>
      <c r="AY388" s="37"/>
      <c r="AZ388" s="37"/>
      <c r="BA388" s="37"/>
    </row>
    <row r="389" spans="12:53" x14ac:dyDescent="0.2">
      <c r="L389" s="37"/>
      <c r="M389" s="37"/>
      <c r="N389" s="37"/>
      <c r="O389" s="37"/>
      <c r="P389" s="37"/>
      <c r="Q389" s="37"/>
      <c r="R389" s="37"/>
      <c r="T389" s="37"/>
      <c r="AE389" s="37"/>
      <c r="AV389" s="37"/>
      <c r="AW389" s="37"/>
      <c r="AX389" s="37"/>
      <c r="AY389" s="37"/>
      <c r="AZ389" s="37"/>
      <c r="BA389" s="37"/>
    </row>
    <row r="390" spans="12:53" x14ac:dyDescent="0.2">
      <c r="L390" s="37"/>
      <c r="M390" s="37"/>
      <c r="N390" s="37"/>
      <c r="O390" s="37"/>
      <c r="P390" s="37"/>
      <c r="Q390" s="37"/>
      <c r="R390" s="37"/>
      <c r="T390" s="37"/>
      <c r="AE390" s="37"/>
      <c r="AV390" s="37"/>
      <c r="AW390" s="37"/>
      <c r="AX390" s="37"/>
      <c r="AY390" s="37"/>
      <c r="AZ390" s="37"/>
      <c r="BA390" s="37"/>
    </row>
    <row r="391" spans="12:53" x14ac:dyDescent="0.2">
      <c r="L391" s="37"/>
      <c r="M391" s="37"/>
      <c r="N391" s="37"/>
      <c r="O391" s="37"/>
      <c r="P391" s="37"/>
      <c r="Q391" s="37"/>
      <c r="R391" s="37"/>
      <c r="T391" s="37"/>
      <c r="AE391" s="37"/>
      <c r="AV391" s="37"/>
      <c r="AW391" s="37"/>
      <c r="AX391" s="37"/>
      <c r="AY391" s="37"/>
      <c r="AZ391" s="37"/>
      <c r="BA391" s="37"/>
    </row>
    <row r="392" spans="12:53" x14ac:dyDescent="0.2">
      <c r="L392" s="37"/>
      <c r="M392" s="37"/>
      <c r="N392" s="37"/>
      <c r="O392" s="37"/>
      <c r="P392" s="37"/>
      <c r="Q392" s="37"/>
      <c r="R392" s="37"/>
      <c r="T392" s="37"/>
      <c r="AE392" s="37"/>
      <c r="AV392" s="37"/>
      <c r="AW392" s="37"/>
      <c r="AX392" s="37"/>
      <c r="AY392" s="37"/>
      <c r="AZ392" s="37"/>
      <c r="BA392" s="37"/>
    </row>
    <row r="393" spans="12:53" x14ac:dyDescent="0.2">
      <c r="L393" s="37"/>
      <c r="M393" s="37"/>
      <c r="N393" s="37"/>
      <c r="O393" s="37"/>
      <c r="P393" s="37"/>
      <c r="Q393" s="37"/>
      <c r="R393" s="37"/>
      <c r="T393" s="37"/>
      <c r="AE393" s="37"/>
      <c r="AV393" s="37"/>
      <c r="AW393" s="37"/>
      <c r="AX393" s="37"/>
      <c r="AY393" s="37"/>
      <c r="AZ393" s="37"/>
      <c r="BA393" s="37"/>
    </row>
    <row r="394" spans="12:53" x14ac:dyDescent="0.2">
      <c r="L394" s="37"/>
      <c r="M394" s="37"/>
      <c r="N394" s="37"/>
      <c r="O394" s="37"/>
      <c r="P394" s="37"/>
      <c r="Q394" s="37"/>
      <c r="R394" s="37"/>
      <c r="T394" s="37"/>
      <c r="AE394" s="37"/>
      <c r="AV394" s="37"/>
      <c r="AW394" s="37"/>
      <c r="AX394" s="37"/>
      <c r="AY394" s="37"/>
      <c r="AZ394" s="37"/>
      <c r="BA394" s="37"/>
    </row>
    <row r="395" spans="12:53" x14ac:dyDescent="0.2">
      <c r="L395" s="37"/>
      <c r="M395" s="37"/>
      <c r="N395" s="37"/>
      <c r="O395" s="37"/>
      <c r="P395" s="37"/>
      <c r="Q395" s="37"/>
      <c r="R395" s="37"/>
      <c r="T395" s="37"/>
      <c r="AE395" s="37"/>
      <c r="AV395" s="37"/>
      <c r="AW395" s="37"/>
      <c r="AX395" s="37"/>
      <c r="AY395" s="37"/>
      <c r="AZ395" s="37"/>
      <c r="BA395" s="37"/>
    </row>
    <row r="396" spans="12:53" x14ac:dyDescent="0.2">
      <c r="L396" s="37"/>
      <c r="M396" s="37"/>
      <c r="N396" s="37"/>
      <c r="O396" s="37"/>
      <c r="P396" s="37"/>
      <c r="Q396" s="37"/>
      <c r="R396" s="37"/>
      <c r="T396" s="37"/>
      <c r="AE396" s="37"/>
      <c r="AV396" s="37"/>
      <c r="AW396" s="37"/>
      <c r="AX396" s="37"/>
      <c r="AY396" s="37"/>
      <c r="AZ396" s="37"/>
      <c r="BA396" s="37"/>
    </row>
    <row r="397" spans="12:53" x14ac:dyDescent="0.2">
      <c r="L397" s="37"/>
      <c r="M397" s="37"/>
      <c r="N397" s="37"/>
      <c r="O397" s="37"/>
      <c r="P397" s="37"/>
      <c r="Q397" s="37"/>
      <c r="R397" s="37"/>
      <c r="T397" s="37"/>
      <c r="AE397" s="37"/>
      <c r="AV397" s="37"/>
      <c r="AW397" s="37"/>
      <c r="AX397" s="37"/>
      <c r="AY397" s="37"/>
      <c r="AZ397" s="37"/>
      <c r="BA397" s="37"/>
    </row>
    <row r="398" spans="12:53" x14ac:dyDescent="0.2">
      <c r="L398" s="37"/>
      <c r="M398" s="37"/>
      <c r="N398" s="37"/>
      <c r="O398" s="37"/>
      <c r="P398" s="37"/>
      <c r="Q398" s="37"/>
      <c r="R398" s="37"/>
      <c r="T398" s="37"/>
      <c r="AE398" s="37"/>
      <c r="AV398" s="37"/>
      <c r="AW398" s="37"/>
      <c r="AX398" s="37"/>
      <c r="AY398" s="37"/>
      <c r="AZ398" s="37"/>
      <c r="BA398" s="37"/>
    </row>
    <row r="399" spans="12:53" x14ac:dyDescent="0.2">
      <c r="L399" s="37"/>
      <c r="M399" s="37"/>
      <c r="N399" s="37"/>
      <c r="O399" s="37"/>
      <c r="P399" s="37"/>
      <c r="Q399" s="37"/>
      <c r="R399" s="37"/>
      <c r="T399" s="37"/>
      <c r="AE399" s="37"/>
      <c r="AV399" s="37"/>
      <c r="AW399" s="37"/>
      <c r="AX399" s="37"/>
      <c r="AY399" s="37"/>
      <c r="AZ399" s="37"/>
      <c r="BA399" s="37"/>
    </row>
    <row r="400" spans="12:53" x14ac:dyDescent="0.2">
      <c r="L400" s="37"/>
      <c r="M400" s="37"/>
      <c r="N400" s="37"/>
      <c r="O400" s="37"/>
      <c r="P400" s="37"/>
      <c r="Q400" s="37"/>
      <c r="R400" s="37"/>
      <c r="T400" s="37"/>
      <c r="AE400" s="37"/>
      <c r="AV400" s="37"/>
      <c r="AW400" s="37"/>
      <c r="AX400" s="37"/>
      <c r="AY400" s="37"/>
      <c r="AZ400" s="37"/>
      <c r="BA400" s="37"/>
    </row>
    <row r="401" spans="12:53" x14ac:dyDescent="0.2">
      <c r="L401" s="37"/>
      <c r="M401" s="37"/>
      <c r="N401" s="37"/>
      <c r="O401" s="37"/>
      <c r="P401" s="37"/>
      <c r="Q401" s="37"/>
      <c r="R401" s="37"/>
      <c r="T401" s="37"/>
      <c r="AE401" s="37"/>
      <c r="AV401" s="37"/>
      <c r="AW401" s="37"/>
      <c r="AX401" s="37"/>
      <c r="AY401" s="37"/>
      <c r="AZ401" s="37"/>
      <c r="BA401" s="37"/>
    </row>
    <row r="402" spans="12:53" x14ac:dyDescent="0.2">
      <c r="L402" s="37"/>
      <c r="M402" s="37"/>
      <c r="N402" s="37"/>
      <c r="O402" s="37"/>
      <c r="P402" s="37"/>
      <c r="Q402" s="37"/>
      <c r="R402" s="37"/>
      <c r="T402" s="37"/>
      <c r="AE402" s="37"/>
      <c r="AV402" s="37"/>
      <c r="AW402" s="37"/>
      <c r="AX402" s="37"/>
      <c r="AY402" s="37"/>
      <c r="AZ402" s="37"/>
      <c r="BA402" s="37"/>
    </row>
    <row r="403" spans="12:53" x14ac:dyDescent="0.2">
      <c r="L403" s="37"/>
      <c r="M403" s="37"/>
      <c r="N403" s="37"/>
      <c r="O403" s="37"/>
      <c r="P403" s="37"/>
      <c r="Q403" s="37"/>
      <c r="R403" s="37"/>
      <c r="T403" s="37"/>
      <c r="AE403" s="37"/>
      <c r="AV403" s="37"/>
      <c r="AW403" s="37"/>
      <c r="AX403" s="37"/>
      <c r="AY403" s="37"/>
      <c r="AZ403" s="37"/>
      <c r="BA403" s="37"/>
    </row>
    <row r="404" spans="12:53" x14ac:dyDescent="0.2">
      <c r="L404" s="37"/>
      <c r="M404" s="37"/>
      <c r="N404" s="37"/>
      <c r="O404" s="37"/>
      <c r="P404" s="37"/>
      <c r="Q404" s="37"/>
      <c r="R404" s="37"/>
      <c r="T404" s="37"/>
      <c r="AE404" s="37"/>
      <c r="AV404" s="37"/>
      <c r="AW404" s="37"/>
      <c r="AX404" s="37"/>
      <c r="AY404" s="37"/>
      <c r="AZ404" s="37"/>
      <c r="BA404" s="37"/>
    </row>
    <row r="405" spans="12:53" x14ac:dyDescent="0.2">
      <c r="L405" s="37"/>
      <c r="M405" s="37"/>
      <c r="N405" s="37"/>
      <c r="O405" s="37"/>
      <c r="P405" s="37"/>
      <c r="Q405" s="37"/>
      <c r="R405" s="37"/>
      <c r="T405" s="37"/>
      <c r="AE405" s="37"/>
      <c r="AV405" s="37"/>
      <c r="AW405" s="37"/>
      <c r="AX405" s="37"/>
      <c r="AY405" s="37"/>
      <c r="AZ405" s="37"/>
      <c r="BA405" s="37"/>
    </row>
    <row r="406" spans="12:53" x14ac:dyDescent="0.2">
      <c r="L406" s="37"/>
      <c r="M406" s="37"/>
      <c r="N406" s="37"/>
      <c r="O406" s="37"/>
      <c r="P406" s="37"/>
      <c r="Q406" s="37"/>
      <c r="R406" s="37"/>
      <c r="T406" s="37"/>
      <c r="AE406" s="37"/>
      <c r="AV406" s="37"/>
      <c r="AW406" s="37"/>
      <c r="AX406" s="37"/>
      <c r="AY406" s="37"/>
      <c r="AZ406" s="37"/>
      <c r="BA406" s="37"/>
    </row>
    <row r="407" spans="12:53" x14ac:dyDescent="0.2">
      <c r="L407" s="37"/>
      <c r="M407" s="37"/>
      <c r="N407" s="37"/>
      <c r="O407" s="37"/>
      <c r="P407" s="37"/>
      <c r="Q407" s="37"/>
      <c r="R407" s="37"/>
      <c r="T407" s="37"/>
      <c r="AE407" s="37"/>
      <c r="AV407" s="37"/>
      <c r="AW407" s="37"/>
      <c r="AX407" s="37"/>
      <c r="AY407" s="37"/>
      <c r="AZ407" s="37"/>
      <c r="BA407" s="37"/>
    </row>
    <row r="408" spans="12:53" x14ac:dyDescent="0.2">
      <c r="L408" s="37"/>
      <c r="M408" s="37"/>
      <c r="N408" s="37"/>
      <c r="O408" s="37"/>
      <c r="P408" s="37"/>
      <c r="Q408" s="37"/>
      <c r="R408" s="37"/>
      <c r="T408" s="37"/>
      <c r="AE408" s="37"/>
      <c r="AV408" s="37"/>
      <c r="AW408" s="37"/>
      <c r="AX408" s="37"/>
      <c r="AY408" s="37"/>
      <c r="AZ408" s="37"/>
      <c r="BA408" s="37"/>
    </row>
    <row r="409" spans="12:53" x14ac:dyDescent="0.2">
      <c r="L409" s="37"/>
      <c r="M409" s="37"/>
      <c r="N409" s="37"/>
      <c r="O409" s="37"/>
      <c r="P409" s="37"/>
      <c r="Q409" s="37"/>
      <c r="R409" s="37"/>
      <c r="T409" s="37"/>
      <c r="AE409" s="37"/>
      <c r="AV409" s="37"/>
      <c r="AW409" s="37"/>
      <c r="AX409" s="37"/>
      <c r="AY409" s="37"/>
      <c r="AZ409" s="37"/>
      <c r="BA409" s="37"/>
    </row>
    <row r="410" spans="12:53" x14ac:dyDescent="0.2">
      <c r="L410" s="37"/>
      <c r="M410" s="37"/>
      <c r="N410" s="37"/>
      <c r="O410" s="37"/>
      <c r="P410" s="37"/>
      <c r="Q410" s="37"/>
      <c r="R410" s="37"/>
      <c r="T410" s="37"/>
      <c r="AE410" s="37"/>
      <c r="AV410" s="37"/>
      <c r="AW410" s="37"/>
      <c r="AX410" s="37"/>
      <c r="AY410" s="37"/>
      <c r="AZ410" s="37"/>
      <c r="BA410" s="37"/>
    </row>
    <row r="411" spans="12:53" x14ac:dyDescent="0.2">
      <c r="L411" s="37"/>
      <c r="M411" s="37"/>
      <c r="N411" s="37"/>
      <c r="O411" s="37"/>
      <c r="P411" s="37"/>
      <c r="Q411" s="37"/>
      <c r="R411" s="37"/>
      <c r="T411" s="37"/>
      <c r="AE411" s="37"/>
      <c r="AV411" s="37"/>
      <c r="AW411" s="37"/>
      <c r="AX411" s="37"/>
      <c r="AY411" s="37"/>
      <c r="AZ411" s="37"/>
      <c r="BA411" s="37"/>
    </row>
    <row r="412" spans="12:53" x14ac:dyDescent="0.2">
      <c r="L412" s="37"/>
      <c r="M412" s="37"/>
      <c r="N412" s="37"/>
      <c r="O412" s="37"/>
      <c r="P412" s="37"/>
      <c r="Q412" s="37"/>
      <c r="R412" s="37"/>
      <c r="T412" s="37"/>
      <c r="AE412" s="37"/>
      <c r="AV412" s="37"/>
      <c r="AW412" s="37"/>
      <c r="AX412" s="37"/>
      <c r="AY412" s="37"/>
      <c r="AZ412" s="37"/>
      <c r="BA412" s="37"/>
    </row>
    <row r="413" spans="12:53" x14ac:dyDescent="0.2">
      <c r="L413" s="37"/>
      <c r="M413" s="37"/>
      <c r="N413" s="37"/>
      <c r="O413" s="37"/>
      <c r="P413" s="37"/>
      <c r="Q413" s="37"/>
      <c r="R413" s="37"/>
      <c r="T413" s="37"/>
      <c r="AE413" s="37"/>
      <c r="AV413" s="37"/>
      <c r="AW413" s="37"/>
      <c r="AX413" s="37"/>
      <c r="AY413" s="37"/>
      <c r="AZ413" s="37"/>
      <c r="BA413" s="37"/>
    </row>
    <row r="414" spans="12:53" x14ac:dyDescent="0.2">
      <c r="L414" s="37"/>
      <c r="M414" s="37"/>
      <c r="N414" s="37"/>
      <c r="O414" s="37"/>
      <c r="P414" s="37"/>
      <c r="Q414" s="37"/>
      <c r="R414" s="37"/>
      <c r="T414" s="37"/>
      <c r="AE414" s="37"/>
      <c r="AV414" s="37"/>
      <c r="AW414" s="37"/>
      <c r="AX414" s="37"/>
      <c r="AY414" s="37"/>
      <c r="AZ414" s="37"/>
      <c r="BA414" s="37"/>
    </row>
    <row r="415" spans="12:53" x14ac:dyDescent="0.2">
      <c r="L415" s="37"/>
      <c r="M415" s="37"/>
      <c r="N415" s="37"/>
      <c r="O415" s="37"/>
      <c r="P415" s="37"/>
      <c r="Q415" s="37"/>
      <c r="R415" s="37"/>
      <c r="T415" s="37"/>
      <c r="AE415" s="37"/>
      <c r="AV415" s="37"/>
      <c r="AW415" s="37"/>
      <c r="AX415" s="37"/>
      <c r="AY415" s="37"/>
      <c r="AZ415" s="37"/>
      <c r="BA415" s="37"/>
    </row>
    <row r="416" spans="12:53" x14ac:dyDescent="0.2">
      <c r="L416" s="37"/>
      <c r="M416" s="37"/>
      <c r="N416" s="37"/>
      <c r="O416" s="37"/>
      <c r="P416" s="37"/>
      <c r="Q416" s="37"/>
      <c r="R416" s="37"/>
      <c r="T416" s="37"/>
      <c r="AE416" s="37"/>
      <c r="AV416" s="37"/>
      <c r="AW416" s="37"/>
      <c r="AX416" s="37"/>
      <c r="AY416" s="37"/>
      <c r="AZ416" s="37"/>
      <c r="BA416" s="37"/>
    </row>
    <row r="417" spans="12:53" x14ac:dyDescent="0.2">
      <c r="L417" s="37"/>
      <c r="M417" s="37"/>
      <c r="N417" s="37"/>
      <c r="O417" s="37"/>
      <c r="P417" s="37"/>
      <c r="Q417" s="37"/>
      <c r="R417" s="37"/>
      <c r="T417" s="37"/>
      <c r="AE417" s="37"/>
      <c r="AV417" s="37"/>
      <c r="AW417" s="37"/>
      <c r="AX417" s="37"/>
      <c r="AY417" s="37"/>
      <c r="AZ417" s="37"/>
      <c r="BA417" s="37"/>
    </row>
    <row r="418" spans="12:53" x14ac:dyDescent="0.2">
      <c r="L418" s="37"/>
      <c r="M418" s="37"/>
      <c r="N418" s="37"/>
      <c r="O418" s="37"/>
      <c r="P418" s="37"/>
      <c r="Q418" s="37"/>
      <c r="R418" s="37"/>
      <c r="T418" s="37"/>
      <c r="AE418" s="37"/>
      <c r="AV418" s="37"/>
      <c r="AW418" s="37"/>
      <c r="AX418" s="37"/>
      <c r="AY418" s="37"/>
      <c r="AZ418" s="37"/>
      <c r="BA418" s="37"/>
    </row>
    <row r="419" spans="12:53" x14ac:dyDescent="0.2">
      <c r="L419" s="37"/>
      <c r="M419" s="37"/>
      <c r="N419" s="37"/>
      <c r="O419" s="37"/>
      <c r="P419" s="37"/>
      <c r="Q419" s="37"/>
      <c r="R419" s="37"/>
      <c r="T419" s="37"/>
      <c r="AE419" s="37"/>
      <c r="AV419" s="37"/>
      <c r="AW419" s="37"/>
      <c r="AX419" s="37"/>
      <c r="AY419" s="37"/>
      <c r="AZ419" s="37"/>
      <c r="BA419" s="37"/>
    </row>
    <row r="420" spans="12:53" x14ac:dyDescent="0.2">
      <c r="L420" s="37"/>
      <c r="M420" s="37"/>
      <c r="N420" s="37"/>
      <c r="O420" s="37"/>
      <c r="P420" s="37"/>
      <c r="Q420" s="37"/>
      <c r="R420" s="37"/>
      <c r="T420" s="37"/>
      <c r="AE420" s="37"/>
      <c r="AV420" s="37"/>
      <c r="AW420" s="37"/>
      <c r="AX420" s="37"/>
      <c r="AY420" s="37"/>
      <c r="AZ420" s="37"/>
      <c r="BA420" s="37"/>
    </row>
    <row r="421" spans="12:53" x14ac:dyDescent="0.2">
      <c r="L421" s="37"/>
      <c r="M421" s="37"/>
      <c r="N421" s="37"/>
      <c r="O421" s="37"/>
      <c r="P421" s="37"/>
      <c r="Q421" s="37"/>
      <c r="R421" s="37"/>
      <c r="T421" s="37"/>
      <c r="AE421" s="37"/>
      <c r="AV421" s="37"/>
      <c r="AW421" s="37"/>
      <c r="AX421" s="37"/>
      <c r="AY421" s="37"/>
      <c r="AZ421" s="37"/>
      <c r="BA421" s="37"/>
    </row>
    <row r="422" spans="12:53" x14ac:dyDescent="0.2">
      <c r="L422" s="37"/>
      <c r="M422" s="37"/>
      <c r="N422" s="37"/>
      <c r="O422" s="37"/>
      <c r="P422" s="37"/>
      <c r="Q422" s="37"/>
      <c r="R422" s="37"/>
      <c r="T422" s="37"/>
      <c r="AE422" s="37"/>
      <c r="AV422" s="37"/>
      <c r="AW422" s="37"/>
      <c r="AX422" s="37"/>
      <c r="AY422" s="37"/>
      <c r="AZ422" s="37"/>
      <c r="BA422" s="37"/>
    </row>
    <row r="423" spans="12:53" x14ac:dyDescent="0.2">
      <c r="L423" s="37"/>
      <c r="M423" s="37"/>
      <c r="N423" s="37"/>
      <c r="O423" s="37"/>
      <c r="P423" s="37"/>
      <c r="Q423" s="37"/>
      <c r="R423" s="37"/>
      <c r="T423" s="37"/>
      <c r="AE423" s="37"/>
    </row>
    <row r="424" spans="12:53" x14ac:dyDescent="0.2">
      <c r="L424" s="37"/>
      <c r="M424" s="37"/>
      <c r="N424" s="37"/>
      <c r="O424" s="37"/>
      <c r="P424" s="37"/>
      <c r="Q424" s="37"/>
      <c r="R424" s="37"/>
      <c r="T424" s="37"/>
      <c r="AE424" s="37"/>
    </row>
    <row r="455" spans="12:53" x14ac:dyDescent="0.2">
      <c r="AV455" s="37"/>
      <c r="AW455" s="37"/>
      <c r="AX455" s="37"/>
      <c r="AY455" s="37"/>
      <c r="AZ455" s="37"/>
      <c r="BA455" s="37"/>
    </row>
    <row r="456" spans="12:53" x14ac:dyDescent="0.2">
      <c r="AV456" s="37"/>
      <c r="AW456" s="37"/>
      <c r="AX456" s="37"/>
      <c r="AY456" s="37"/>
      <c r="AZ456" s="37"/>
      <c r="BA456" s="37"/>
    </row>
    <row r="457" spans="12:53" x14ac:dyDescent="0.2">
      <c r="L457" s="37"/>
      <c r="M457" s="37"/>
      <c r="N457" s="37"/>
      <c r="O457" s="37"/>
      <c r="P457" s="37"/>
      <c r="Q457" s="37"/>
      <c r="R457" s="37"/>
      <c r="T457" s="37"/>
      <c r="AE457" s="37"/>
      <c r="AV457" s="37"/>
      <c r="AW457" s="37"/>
      <c r="AX457" s="37"/>
      <c r="AY457" s="37"/>
      <c r="AZ457" s="37"/>
      <c r="BA457" s="37"/>
    </row>
    <row r="458" spans="12:53" x14ac:dyDescent="0.2">
      <c r="L458" s="37"/>
      <c r="M458" s="37"/>
      <c r="N458" s="37"/>
      <c r="O458" s="37"/>
      <c r="P458" s="37"/>
      <c r="Q458" s="37"/>
      <c r="R458" s="37"/>
      <c r="T458" s="37"/>
      <c r="AE458" s="37"/>
      <c r="AV458" s="37"/>
      <c r="AW458" s="37"/>
      <c r="AX458" s="37"/>
      <c r="AY458" s="37"/>
      <c r="AZ458" s="37"/>
      <c r="BA458" s="37"/>
    </row>
    <row r="459" spans="12:53" x14ac:dyDescent="0.2">
      <c r="L459" s="37"/>
      <c r="M459" s="37"/>
      <c r="N459" s="37"/>
      <c r="O459" s="37"/>
      <c r="P459" s="37"/>
      <c r="Q459" s="37"/>
      <c r="R459" s="37"/>
      <c r="T459" s="37"/>
      <c r="AE459" s="37"/>
      <c r="AV459" s="37"/>
      <c r="AW459" s="37"/>
      <c r="AX459" s="37"/>
      <c r="AY459" s="37"/>
      <c r="AZ459" s="37"/>
      <c r="BA459" s="37"/>
    </row>
    <row r="460" spans="12:53" x14ac:dyDescent="0.2">
      <c r="L460" s="37"/>
      <c r="M460" s="37"/>
      <c r="N460" s="37"/>
      <c r="O460" s="37"/>
      <c r="P460" s="37"/>
      <c r="Q460" s="37"/>
      <c r="R460" s="37"/>
      <c r="T460" s="37"/>
      <c r="AE460" s="37"/>
      <c r="AV460" s="37"/>
      <c r="AW460" s="37"/>
      <c r="AX460" s="37"/>
      <c r="AY460" s="37"/>
      <c r="AZ460" s="37"/>
      <c r="BA460" s="37"/>
    </row>
    <row r="461" spans="12:53" x14ac:dyDescent="0.2">
      <c r="L461" s="37"/>
      <c r="M461" s="37"/>
      <c r="N461" s="37"/>
      <c r="O461" s="37"/>
      <c r="P461" s="37"/>
      <c r="Q461" s="37"/>
      <c r="R461" s="37"/>
      <c r="T461" s="37"/>
      <c r="AE461" s="37"/>
      <c r="AV461" s="37"/>
      <c r="AW461" s="37"/>
      <c r="AX461" s="37"/>
      <c r="AY461" s="37"/>
      <c r="AZ461" s="37"/>
      <c r="BA461" s="37"/>
    </row>
    <row r="462" spans="12:53" x14ac:dyDescent="0.2">
      <c r="L462" s="37"/>
      <c r="M462" s="37"/>
      <c r="N462" s="37"/>
      <c r="O462" s="37"/>
      <c r="P462" s="37"/>
      <c r="Q462" s="37"/>
      <c r="R462" s="37"/>
      <c r="T462" s="37"/>
      <c r="AE462" s="37"/>
      <c r="AV462" s="37"/>
      <c r="AW462" s="37"/>
      <c r="AX462" s="37"/>
      <c r="AY462" s="37"/>
      <c r="AZ462" s="37"/>
      <c r="BA462" s="37"/>
    </row>
    <row r="463" spans="12:53" x14ac:dyDescent="0.2">
      <c r="L463" s="37"/>
      <c r="M463" s="37"/>
      <c r="N463" s="37"/>
      <c r="O463" s="37"/>
      <c r="P463" s="37"/>
      <c r="Q463" s="37"/>
      <c r="R463" s="37"/>
      <c r="T463" s="37"/>
      <c r="AE463" s="37"/>
      <c r="AV463" s="37"/>
      <c r="AW463" s="37"/>
      <c r="AX463" s="37"/>
      <c r="AY463" s="37"/>
      <c r="AZ463" s="37"/>
      <c r="BA463" s="37"/>
    </row>
    <row r="464" spans="12:53" x14ac:dyDescent="0.2">
      <c r="L464" s="37"/>
      <c r="M464" s="37"/>
      <c r="N464" s="37"/>
      <c r="O464" s="37"/>
      <c r="P464" s="37"/>
      <c r="Q464" s="37"/>
      <c r="R464" s="37"/>
      <c r="T464" s="37"/>
      <c r="AE464" s="37"/>
      <c r="AV464" s="37"/>
      <c r="AW464" s="37"/>
      <c r="AX464" s="37"/>
      <c r="AY464" s="37"/>
      <c r="AZ464" s="37"/>
      <c r="BA464" s="37"/>
    </row>
    <row r="465" spans="12:31" x14ac:dyDescent="0.2">
      <c r="L465" s="37"/>
      <c r="M465" s="37"/>
      <c r="N465" s="37"/>
      <c r="O465" s="37"/>
      <c r="P465" s="37"/>
      <c r="Q465" s="37"/>
      <c r="R465" s="37"/>
      <c r="T465" s="37"/>
      <c r="AE465" s="37"/>
    </row>
    <row r="466" spans="12:31" x14ac:dyDescent="0.2">
      <c r="L466" s="37"/>
      <c r="M466" s="37"/>
      <c r="N466" s="37"/>
      <c r="O466" s="37"/>
      <c r="P466" s="37"/>
      <c r="Q466" s="37"/>
      <c r="R466" s="37"/>
      <c r="T466" s="37"/>
      <c r="AE466" s="37"/>
    </row>
    <row r="495" spans="48:53" x14ac:dyDescent="0.2">
      <c r="AV495" s="37"/>
      <c r="AW495" s="37"/>
      <c r="AX495" s="37"/>
      <c r="AY495" s="37"/>
      <c r="AZ495" s="37"/>
      <c r="BA495" s="37"/>
    </row>
    <row r="496" spans="48:53" x14ac:dyDescent="0.2">
      <c r="AV496" s="37"/>
      <c r="AW496" s="37"/>
      <c r="AX496" s="37"/>
      <c r="AY496" s="37"/>
      <c r="AZ496" s="37"/>
      <c r="BA496" s="37"/>
    </row>
    <row r="497" spans="12:53" x14ac:dyDescent="0.2">
      <c r="L497" s="37"/>
      <c r="M497" s="37"/>
      <c r="N497" s="37"/>
      <c r="O497" s="37"/>
      <c r="P497" s="37"/>
      <c r="Q497" s="37"/>
      <c r="R497" s="37"/>
      <c r="T497" s="37"/>
      <c r="AE497" s="37"/>
      <c r="AV497" s="37"/>
      <c r="AW497" s="37"/>
      <c r="AX497" s="37"/>
      <c r="AY497" s="37"/>
      <c r="AZ497" s="37"/>
      <c r="BA497" s="37"/>
    </row>
    <row r="498" spans="12:53" x14ac:dyDescent="0.2">
      <c r="L498" s="37"/>
      <c r="M498" s="37"/>
      <c r="N498" s="37"/>
      <c r="O498" s="37"/>
      <c r="P498" s="37"/>
      <c r="Q498" s="37"/>
      <c r="R498" s="37"/>
      <c r="T498" s="37"/>
      <c r="AE498" s="37"/>
      <c r="AV498" s="37"/>
      <c r="AW498" s="37"/>
      <c r="AX498" s="37"/>
      <c r="AY498" s="37"/>
      <c r="AZ498" s="37"/>
      <c r="BA498" s="37"/>
    </row>
    <row r="499" spans="12:53" x14ac:dyDescent="0.2">
      <c r="L499" s="37"/>
      <c r="M499" s="37"/>
      <c r="N499" s="37"/>
      <c r="O499" s="37"/>
      <c r="P499" s="37"/>
      <c r="Q499" s="37"/>
      <c r="R499" s="37"/>
      <c r="T499" s="37"/>
      <c r="AE499" s="37"/>
      <c r="AV499" s="37"/>
      <c r="AW499" s="37"/>
      <c r="AX499" s="37"/>
      <c r="AY499" s="37"/>
      <c r="AZ499" s="37"/>
      <c r="BA499" s="37"/>
    </row>
    <row r="500" spans="12:53" x14ac:dyDescent="0.2">
      <c r="L500" s="37"/>
      <c r="M500" s="37"/>
      <c r="N500" s="37"/>
      <c r="O500" s="37"/>
      <c r="P500" s="37"/>
      <c r="Q500" s="37"/>
      <c r="R500" s="37"/>
      <c r="T500" s="37"/>
      <c r="AE500" s="37"/>
      <c r="AV500" s="37"/>
      <c r="AW500" s="37"/>
      <c r="AX500" s="37"/>
      <c r="AY500" s="37"/>
      <c r="AZ500" s="37"/>
      <c r="BA500" s="37"/>
    </row>
    <row r="501" spans="12:53" x14ac:dyDescent="0.2">
      <c r="L501" s="37"/>
      <c r="M501" s="37"/>
      <c r="N501" s="37"/>
      <c r="O501" s="37"/>
      <c r="P501" s="37"/>
      <c r="Q501" s="37"/>
      <c r="R501" s="37"/>
      <c r="T501" s="37"/>
      <c r="AE501" s="37"/>
      <c r="AV501" s="37"/>
      <c r="AW501" s="37"/>
      <c r="AX501" s="37"/>
      <c r="AY501" s="37"/>
      <c r="AZ501" s="37"/>
      <c r="BA501" s="37"/>
    </row>
    <row r="502" spans="12:53" x14ac:dyDescent="0.2">
      <c r="L502" s="37"/>
      <c r="M502" s="37"/>
      <c r="N502" s="37"/>
      <c r="O502" s="37"/>
      <c r="P502" s="37"/>
      <c r="Q502" s="37"/>
      <c r="R502" s="37"/>
      <c r="T502" s="37"/>
      <c r="AE502" s="37"/>
      <c r="AV502" s="37"/>
      <c r="AW502" s="37"/>
      <c r="AX502" s="37"/>
      <c r="AY502" s="37"/>
      <c r="AZ502" s="37"/>
      <c r="BA502" s="37"/>
    </row>
    <row r="503" spans="12:53" x14ac:dyDescent="0.2">
      <c r="L503" s="37"/>
      <c r="M503" s="37"/>
      <c r="N503" s="37"/>
      <c r="O503" s="37"/>
      <c r="P503" s="37"/>
      <c r="Q503" s="37"/>
      <c r="R503" s="37"/>
      <c r="T503" s="37"/>
      <c r="AE503" s="37"/>
      <c r="AV503" s="37"/>
      <c r="AW503" s="37"/>
      <c r="AX503" s="37"/>
      <c r="AY503" s="37"/>
      <c r="AZ503" s="37"/>
      <c r="BA503" s="37"/>
    </row>
    <row r="504" spans="12:53" x14ac:dyDescent="0.2">
      <c r="L504" s="37"/>
      <c r="M504" s="37"/>
      <c r="N504" s="37"/>
      <c r="O504" s="37"/>
      <c r="P504" s="37"/>
      <c r="Q504" s="37"/>
      <c r="R504" s="37"/>
      <c r="T504" s="37"/>
      <c r="AE504" s="37"/>
      <c r="AV504" s="37"/>
      <c r="AW504" s="37"/>
      <c r="AX504" s="37"/>
      <c r="AY504" s="37"/>
      <c r="AZ504" s="37"/>
      <c r="BA504" s="37"/>
    </row>
    <row r="505" spans="12:53" x14ac:dyDescent="0.2">
      <c r="L505" s="37"/>
      <c r="M505" s="37"/>
      <c r="N505" s="37"/>
      <c r="O505" s="37"/>
      <c r="P505" s="37"/>
      <c r="Q505" s="37"/>
      <c r="R505" s="37"/>
      <c r="T505" s="37"/>
      <c r="AE505" s="37"/>
      <c r="AV505" s="37"/>
      <c r="AW505" s="37"/>
      <c r="AX505" s="37"/>
      <c r="AY505" s="37"/>
      <c r="AZ505" s="37"/>
      <c r="BA505" s="37"/>
    </row>
    <row r="506" spans="12:53" x14ac:dyDescent="0.2">
      <c r="L506" s="37"/>
      <c r="M506" s="37"/>
      <c r="N506" s="37"/>
      <c r="O506" s="37"/>
      <c r="P506" s="37"/>
      <c r="Q506" s="37"/>
      <c r="R506" s="37"/>
      <c r="T506" s="37"/>
      <c r="AE506" s="37"/>
      <c r="AV506" s="37"/>
      <c r="AW506" s="37"/>
      <c r="AX506" s="37"/>
      <c r="AY506" s="37"/>
      <c r="AZ506" s="37"/>
      <c r="BA506" s="37"/>
    </row>
    <row r="507" spans="12:53" x14ac:dyDescent="0.2">
      <c r="L507" s="37"/>
      <c r="M507" s="37"/>
      <c r="N507" s="37"/>
      <c r="O507" s="37"/>
      <c r="P507" s="37"/>
      <c r="Q507" s="37"/>
      <c r="R507" s="37"/>
      <c r="T507" s="37"/>
      <c r="AE507" s="37"/>
      <c r="AV507" s="37"/>
      <c r="AW507" s="37"/>
      <c r="AX507" s="37"/>
      <c r="AY507" s="37"/>
      <c r="AZ507" s="37"/>
      <c r="BA507" s="37"/>
    </row>
    <row r="508" spans="12:53" x14ac:dyDescent="0.2">
      <c r="L508" s="37"/>
      <c r="M508" s="37"/>
      <c r="N508" s="37"/>
      <c r="O508" s="37"/>
      <c r="P508" s="37"/>
      <c r="Q508" s="37"/>
      <c r="R508" s="37"/>
      <c r="T508" s="37"/>
      <c r="AE508" s="37"/>
      <c r="AV508" s="37"/>
      <c r="AW508" s="37"/>
      <c r="AX508" s="37"/>
      <c r="AY508" s="37"/>
      <c r="AZ508" s="37"/>
      <c r="BA508" s="37"/>
    </row>
    <row r="509" spans="12:53" x14ac:dyDescent="0.2">
      <c r="L509" s="37"/>
      <c r="M509" s="37"/>
      <c r="N509" s="37"/>
      <c r="O509" s="37"/>
      <c r="P509" s="37"/>
      <c r="Q509" s="37"/>
      <c r="R509" s="37"/>
      <c r="T509" s="37"/>
      <c r="AE509" s="37"/>
      <c r="AV509" s="37"/>
      <c r="AW509" s="37"/>
      <c r="AX509" s="37"/>
      <c r="AY509" s="37"/>
      <c r="AZ509" s="37"/>
      <c r="BA509" s="37"/>
    </row>
    <row r="510" spans="12:53" x14ac:dyDescent="0.2">
      <c r="L510" s="37"/>
      <c r="M510" s="37"/>
      <c r="N510" s="37"/>
      <c r="O510" s="37"/>
      <c r="P510" s="37"/>
      <c r="Q510" s="37"/>
      <c r="R510" s="37"/>
      <c r="T510" s="37"/>
      <c r="AE510" s="37"/>
      <c r="AV510" s="37"/>
      <c r="AW510" s="37"/>
      <c r="AX510" s="37"/>
      <c r="AY510" s="37"/>
      <c r="AZ510" s="37"/>
      <c r="BA510" s="37"/>
    </row>
    <row r="511" spans="12:53" x14ac:dyDescent="0.2">
      <c r="L511" s="37"/>
      <c r="M511" s="37"/>
      <c r="N511" s="37"/>
      <c r="O511" s="37"/>
      <c r="P511" s="37"/>
      <c r="Q511" s="37"/>
      <c r="R511" s="37"/>
      <c r="T511" s="37"/>
      <c r="AE511" s="37"/>
      <c r="AV511" s="37"/>
      <c r="AW511" s="37"/>
      <c r="AX511" s="37"/>
      <c r="AY511" s="37"/>
      <c r="AZ511" s="37"/>
      <c r="BA511" s="37"/>
    </row>
    <row r="512" spans="12:53" x14ac:dyDescent="0.2">
      <c r="L512" s="37"/>
      <c r="M512" s="37"/>
      <c r="N512" s="37"/>
      <c r="O512" s="37"/>
      <c r="P512" s="37"/>
      <c r="Q512" s="37"/>
      <c r="R512" s="37"/>
      <c r="T512" s="37"/>
      <c r="AE512" s="37"/>
      <c r="AV512" s="37"/>
      <c r="AW512" s="37"/>
      <c r="AX512" s="37"/>
      <c r="AY512" s="37"/>
      <c r="AZ512" s="37"/>
      <c r="BA512" s="37"/>
    </row>
    <row r="513" spans="12:53" x14ac:dyDescent="0.2">
      <c r="L513" s="37"/>
      <c r="M513" s="37"/>
      <c r="N513" s="37"/>
      <c r="O513" s="37"/>
      <c r="P513" s="37"/>
      <c r="Q513" s="37"/>
      <c r="R513" s="37"/>
      <c r="T513" s="37"/>
      <c r="AE513" s="37"/>
      <c r="AV513" s="37"/>
      <c r="AW513" s="37"/>
      <c r="AX513" s="37"/>
      <c r="AY513" s="37"/>
      <c r="AZ513" s="37"/>
      <c r="BA513" s="37"/>
    </row>
    <row r="514" spans="12:53" x14ac:dyDescent="0.2">
      <c r="L514" s="37"/>
      <c r="M514" s="37"/>
      <c r="N514" s="37"/>
      <c r="O514" s="37"/>
      <c r="P514" s="37"/>
      <c r="Q514" s="37"/>
      <c r="R514" s="37"/>
      <c r="T514" s="37"/>
      <c r="AE514" s="37"/>
      <c r="AV514" s="37"/>
      <c r="AW514" s="37"/>
      <c r="AX514" s="37"/>
      <c r="AY514" s="37"/>
      <c r="AZ514" s="37"/>
      <c r="BA514" s="37"/>
    </row>
    <row r="515" spans="12:53" x14ac:dyDescent="0.2">
      <c r="L515" s="37"/>
      <c r="M515" s="37"/>
      <c r="N515" s="37"/>
      <c r="O515" s="37"/>
      <c r="P515" s="37"/>
      <c r="Q515" s="37"/>
      <c r="R515" s="37"/>
      <c r="T515" s="37"/>
      <c r="AE515" s="37"/>
      <c r="AV515" s="37"/>
      <c r="AW515" s="37"/>
      <c r="AX515" s="37"/>
      <c r="AY515" s="37"/>
      <c r="AZ515" s="37"/>
      <c r="BA515" s="37"/>
    </row>
    <row r="516" spans="12:53" x14ac:dyDescent="0.2">
      <c r="L516" s="37"/>
      <c r="M516" s="37"/>
      <c r="N516" s="37"/>
      <c r="O516" s="37"/>
      <c r="P516" s="37"/>
      <c r="Q516" s="37"/>
      <c r="R516" s="37"/>
      <c r="T516" s="37"/>
      <c r="AE516" s="37"/>
      <c r="AV516" s="37"/>
      <c r="AW516" s="37"/>
      <c r="AX516" s="37"/>
      <c r="AY516" s="37"/>
      <c r="AZ516" s="37"/>
      <c r="BA516" s="37"/>
    </row>
    <row r="517" spans="12:53" x14ac:dyDescent="0.2">
      <c r="L517" s="37"/>
      <c r="M517" s="37"/>
      <c r="N517" s="37"/>
      <c r="O517" s="37"/>
      <c r="P517" s="37"/>
      <c r="Q517" s="37"/>
      <c r="R517" s="37"/>
      <c r="T517" s="37"/>
      <c r="AE517" s="37"/>
      <c r="AV517" s="37"/>
      <c r="AW517" s="37"/>
      <c r="AX517" s="37"/>
      <c r="AY517" s="37"/>
      <c r="AZ517" s="37"/>
      <c r="BA517" s="37"/>
    </row>
    <row r="518" spans="12:53" x14ac:dyDescent="0.2">
      <c r="L518" s="37"/>
      <c r="M518" s="37"/>
      <c r="N518" s="37"/>
      <c r="O518" s="37"/>
      <c r="P518" s="37"/>
      <c r="Q518" s="37"/>
      <c r="R518" s="37"/>
      <c r="T518" s="37"/>
      <c r="AE518" s="37"/>
      <c r="AV518" s="37"/>
      <c r="AW518" s="37"/>
      <c r="AX518" s="37"/>
      <c r="AY518" s="37"/>
      <c r="AZ518" s="37"/>
      <c r="BA518" s="37"/>
    </row>
    <row r="519" spans="12:53" x14ac:dyDescent="0.2">
      <c r="L519" s="37"/>
      <c r="M519" s="37"/>
      <c r="N519" s="37"/>
      <c r="O519" s="37"/>
      <c r="P519" s="37"/>
      <c r="Q519" s="37"/>
      <c r="R519" s="37"/>
      <c r="T519" s="37"/>
      <c r="AE519" s="37"/>
      <c r="AV519" s="37"/>
      <c r="AW519" s="37"/>
      <c r="AX519" s="37"/>
      <c r="AY519" s="37"/>
      <c r="AZ519" s="37"/>
      <c r="BA519" s="37"/>
    </row>
    <row r="520" spans="12:53" x14ac:dyDescent="0.2">
      <c r="L520" s="37"/>
      <c r="M520" s="37"/>
      <c r="N520" s="37"/>
      <c r="O520" s="37"/>
      <c r="P520" s="37"/>
      <c r="Q520" s="37"/>
      <c r="R520" s="37"/>
      <c r="T520" s="37"/>
      <c r="AE520" s="37"/>
      <c r="AV520" s="37"/>
      <c r="AW520" s="37"/>
      <c r="AX520" s="37"/>
      <c r="AY520" s="37"/>
      <c r="AZ520" s="37"/>
      <c r="BA520" s="37"/>
    </row>
    <row r="521" spans="12:53" x14ac:dyDescent="0.2">
      <c r="L521" s="37"/>
      <c r="M521" s="37"/>
      <c r="N521" s="37"/>
      <c r="O521" s="37"/>
      <c r="P521" s="37"/>
      <c r="Q521" s="37"/>
      <c r="R521" s="37"/>
      <c r="T521" s="37"/>
      <c r="AE521" s="37"/>
      <c r="AV521" s="37"/>
      <c r="AW521" s="37"/>
      <c r="AX521" s="37"/>
      <c r="AY521" s="37"/>
      <c r="AZ521" s="37"/>
      <c r="BA521" s="37"/>
    </row>
    <row r="522" spans="12:53" x14ac:dyDescent="0.2">
      <c r="L522" s="37"/>
      <c r="M522" s="37"/>
      <c r="N522" s="37"/>
      <c r="O522" s="37"/>
      <c r="P522" s="37"/>
      <c r="Q522" s="37"/>
      <c r="R522" s="37"/>
      <c r="T522" s="37"/>
      <c r="AE522" s="37"/>
      <c r="AV522" s="37"/>
      <c r="AW522" s="37"/>
      <c r="AX522" s="37"/>
      <c r="AY522" s="37"/>
      <c r="AZ522" s="37"/>
      <c r="BA522" s="37"/>
    </row>
    <row r="523" spans="12:53" x14ac:dyDescent="0.2">
      <c r="L523" s="37"/>
      <c r="M523" s="37"/>
      <c r="N523" s="37"/>
      <c r="O523" s="37"/>
      <c r="P523" s="37"/>
      <c r="Q523" s="37"/>
      <c r="R523" s="37"/>
      <c r="T523" s="37"/>
      <c r="AE523" s="37"/>
    </row>
    <row r="524" spans="12:53" x14ac:dyDescent="0.2">
      <c r="L524" s="37"/>
      <c r="M524" s="37"/>
      <c r="N524" s="37"/>
      <c r="O524" s="37"/>
      <c r="P524" s="37"/>
      <c r="Q524" s="37"/>
      <c r="R524" s="37"/>
      <c r="T524" s="37"/>
      <c r="AE524" s="37"/>
    </row>
    <row r="552" spans="12:53" x14ac:dyDescent="0.2">
      <c r="AV552" s="37"/>
      <c r="AW552" s="37"/>
      <c r="AX552" s="37"/>
      <c r="AY552" s="37"/>
      <c r="AZ552" s="37"/>
      <c r="BA552" s="37"/>
    </row>
    <row r="553" spans="12:53" x14ac:dyDescent="0.2">
      <c r="AV553" s="37"/>
      <c r="AW553" s="37"/>
      <c r="AX553" s="37"/>
      <c r="AY553" s="37"/>
      <c r="AZ553" s="37"/>
      <c r="BA553" s="37"/>
    </row>
    <row r="554" spans="12:53" x14ac:dyDescent="0.2">
      <c r="L554" s="37"/>
      <c r="M554" s="37"/>
      <c r="N554" s="37"/>
      <c r="O554" s="37"/>
      <c r="P554" s="37"/>
      <c r="Q554" s="37"/>
      <c r="R554" s="37"/>
      <c r="T554" s="37"/>
      <c r="AE554" s="37"/>
      <c r="AV554" s="37"/>
      <c r="AW554" s="37"/>
      <c r="AX554" s="37"/>
      <c r="AY554" s="37"/>
      <c r="AZ554" s="37"/>
      <c r="BA554" s="37"/>
    </row>
    <row r="555" spans="12:53" x14ac:dyDescent="0.2">
      <c r="L555" s="37"/>
      <c r="M555" s="37"/>
      <c r="N555" s="37"/>
      <c r="O555" s="37"/>
      <c r="P555" s="37"/>
      <c r="Q555" s="37"/>
      <c r="R555" s="37"/>
      <c r="T555" s="37"/>
      <c r="AE555" s="37"/>
      <c r="AV555" s="37"/>
      <c r="AW555" s="37"/>
      <c r="AX555" s="37"/>
      <c r="AY555" s="37"/>
      <c r="AZ555" s="37"/>
      <c r="BA555" s="37"/>
    </row>
    <row r="556" spans="12:53" x14ac:dyDescent="0.2">
      <c r="L556" s="37"/>
      <c r="M556" s="37"/>
      <c r="N556" s="37"/>
      <c r="O556" s="37"/>
      <c r="P556" s="37"/>
      <c r="Q556" s="37"/>
      <c r="R556" s="37"/>
      <c r="T556" s="37"/>
      <c r="AE556" s="37"/>
      <c r="AV556" s="37"/>
      <c r="AW556" s="37"/>
      <c r="AX556" s="37"/>
      <c r="AY556" s="37"/>
      <c r="AZ556" s="37"/>
      <c r="BA556" s="37"/>
    </row>
    <row r="557" spans="12:53" x14ac:dyDescent="0.2">
      <c r="L557" s="37"/>
      <c r="M557" s="37"/>
      <c r="N557" s="37"/>
      <c r="O557" s="37"/>
      <c r="P557" s="37"/>
      <c r="Q557" s="37"/>
      <c r="R557" s="37"/>
      <c r="T557" s="37"/>
      <c r="AE557" s="37"/>
      <c r="AV557" s="37"/>
      <c r="AW557" s="37"/>
      <c r="AX557" s="37"/>
      <c r="AY557" s="37"/>
      <c r="AZ557" s="37"/>
      <c r="BA557" s="37"/>
    </row>
    <row r="558" spans="12:53" x14ac:dyDescent="0.2">
      <c r="L558" s="37"/>
      <c r="M558" s="37"/>
      <c r="N558" s="37"/>
      <c r="O558" s="37"/>
      <c r="P558" s="37"/>
      <c r="Q558" s="37"/>
      <c r="R558" s="37"/>
      <c r="T558" s="37"/>
      <c r="AE558" s="37"/>
      <c r="AV558" s="37"/>
      <c r="AW558" s="37"/>
      <c r="AX558" s="37"/>
      <c r="AY558" s="37"/>
      <c r="AZ558" s="37"/>
      <c r="BA558" s="37"/>
    </row>
    <row r="559" spans="12:53" x14ac:dyDescent="0.2">
      <c r="L559" s="37"/>
      <c r="M559" s="37"/>
      <c r="N559" s="37"/>
      <c r="O559" s="37"/>
      <c r="P559" s="37"/>
      <c r="Q559" s="37"/>
      <c r="R559" s="37"/>
      <c r="T559" s="37"/>
      <c r="AE559" s="37"/>
      <c r="AV559" s="37"/>
      <c r="AW559" s="37"/>
      <c r="AX559" s="37"/>
      <c r="AY559" s="37"/>
      <c r="AZ559" s="37"/>
      <c r="BA559" s="37"/>
    </row>
    <row r="560" spans="12:53" x14ac:dyDescent="0.2">
      <c r="L560" s="37"/>
      <c r="M560" s="37"/>
      <c r="N560" s="37"/>
      <c r="O560" s="37"/>
      <c r="P560" s="37"/>
      <c r="Q560" s="37"/>
      <c r="R560" s="37"/>
      <c r="T560" s="37"/>
      <c r="AE560" s="37"/>
      <c r="AV560" s="37"/>
      <c r="AW560" s="37"/>
      <c r="AX560" s="37"/>
      <c r="AY560" s="37"/>
      <c r="AZ560" s="37"/>
      <c r="BA560" s="37"/>
    </row>
    <row r="561" spans="12:53" x14ac:dyDescent="0.2">
      <c r="L561" s="37"/>
      <c r="M561" s="37"/>
      <c r="N561" s="37"/>
      <c r="O561" s="37"/>
      <c r="P561" s="37"/>
      <c r="Q561" s="37"/>
      <c r="R561" s="37"/>
      <c r="T561" s="37"/>
      <c r="AE561" s="37"/>
      <c r="AV561" s="37"/>
      <c r="AW561" s="37"/>
      <c r="AX561" s="37"/>
      <c r="AY561" s="37"/>
      <c r="AZ561" s="37"/>
      <c r="BA561" s="37"/>
    </row>
    <row r="562" spans="12:53" x14ac:dyDescent="0.2">
      <c r="L562" s="37"/>
      <c r="M562" s="37"/>
      <c r="N562" s="37"/>
      <c r="O562" s="37"/>
      <c r="P562" s="37"/>
      <c r="Q562" s="37"/>
      <c r="R562" s="37"/>
      <c r="T562" s="37"/>
      <c r="AE562" s="37"/>
      <c r="AV562" s="37"/>
      <c r="AW562" s="37"/>
      <c r="AX562" s="37"/>
      <c r="AY562" s="37"/>
      <c r="AZ562" s="37"/>
      <c r="BA562" s="37"/>
    </row>
    <row r="563" spans="12:53" x14ac:dyDescent="0.2">
      <c r="L563" s="37"/>
      <c r="M563" s="37"/>
      <c r="N563" s="37"/>
      <c r="O563" s="37"/>
      <c r="P563" s="37"/>
      <c r="Q563" s="37"/>
      <c r="R563" s="37"/>
      <c r="T563" s="37"/>
      <c r="AE563" s="37"/>
      <c r="AV563" s="37"/>
      <c r="AW563" s="37"/>
      <c r="AX563" s="37"/>
      <c r="AY563" s="37"/>
      <c r="AZ563" s="37"/>
      <c r="BA563" s="37"/>
    </row>
    <row r="564" spans="12:53" x14ac:dyDescent="0.2">
      <c r="L564" s="37"/>
      <c r="M564" s="37"/>
      <c r="N564" s="37"/>
      <c r="O564" s="37"/>
      <c r="P564" s="37"/>
      <c r="Q564" s="37"/>
      <c r="R564" s="37"/>
      <c r="T564" s="37"/>
      <c r="AE564" s="37"/>
      <c r="AV564" s="37"/>
      <c r="AW564" s="37"/>
      <c r="AX564" s="37"/>
      <c r="AY564" s="37"/>
      <c r="AZ564" s="37"/>
      <c r="BA564" s="37"/>
    </row>
    <row r="565" spans="12:53" x14ac:dyDescent="0.2">
      <c r="L565" s="37"/>
      <c r="M565" s="37"/>
      <c r="N565" s="37"/>
      <c r="O565" s="37"/>
      <c r="P565" s="37"/>
      <c r="Q565" s="37"/>
      <c r="R565" s="37"/>
      <c r="T565" s="37"/>
      <c r="AE565" s="37"/>
      <c r="AV565" s="37"/>
      <c r="AW565" s="37"/>
      <c r="AX565" s="37"/>
      <c r="AY565" s="37"/>
      <c r="AZ565" s="37"/>
      <c r="BA565" s="37"/>
    </row>
    <row r="566" spans="12:53" x14ac:dyDescent="0.2">
      <c r="L566" s="37"/>
      <c r="M566" s="37"/>
      <c r="N566" s="37"/>
      <c r="O566" s="37"/>
      <c r="P566" s="37"/>
      <c r="Q566" s="37"/>
      <c r="R566" s="37"/>
      <c r="T566" s="37"/>
      <c r="AE566" s="37"/>
      <c r="AV566" s="37"/>
      <c r="AW566" s="37"/>
      <c r="AX566" s="37"/>
      <c r="AY566" s="37"/>
      <c r="AZ566" s="37"/>
      <c r="BA566" s="37"/>
    </row>
    <row r="567" spans="12:53" x14ac:dyDescent="0.2">
      <c r="L567" s="37"/>
      <c r="M567" s="37"/>
      <c r="N567" s="37"/>
      <c r="O567" s="37"/>
      <c r="P567" s="37"/>
      <c r="Q567" s="37"/>
      <c r="R567" s="37"/>
      <c r="T567" s="37"/>
      <c r="AE567" s="37"/>
      <c r="AV567" s="37"/>
      <c r="AW567" s="37"/>
      <c r="AX567" s="37"/>
      <c r="AY567" s="37"/>
      <c r="AZ567" s="37"/>
      <c r="BA567" s="37"/>
    </row>
    <row r="568" spans="12:53" x14ac:dyDescent="0.2">
      <c r="L568" s="37"/>
      <c r="M568" s="37"/>
      <c r="N568" s="37"/>
      <c r="O568" s="37"/>
      <c r="P568" s="37"/>
      <c r="Q568" s="37"/>
      <c r="R568" s="37"/>
      <c r="T568" s="37"/>
      <c r="AE568" s="37"/>
      <c r="AV568" s="37"/>
      <c r="AW568" s="37"/>
      <c r="AX568" s="37"/>
      <c r="AY568" s="37"/>
      <c r="AZ568" s="37"/>
      <c r="BA568" s="37"/>
    </row>
    <row r="569" spans="12:53" x14ac:dyDescent="0.2">
      <c r="L569" s="37"/>
      <c r="M569" s="37"/>
      <c r="N569" s="37"/>
      <c r="O569" s="37"/>
      <c r="P569" s="37"/>
      <c r="Q569" s="37"/>
      <c r="R569" s="37"/>
      <c r="T569" s="37"/>
      <c r="AE569" s="37"/>
      <c r="AV569" s="37"/>
      <c r="AW569" s="37"/>
      <c r="AX569" s="37"/>
      <c r="AY569" s="37"/>
      <c r="AZ569" s="37"/>
      <c r="BA569" s="37"/>
    </row>
    <row r="570" spans="12:53" x14ac:dyDescent="0.2">
      <c r="L570" s="37"/>
      <c r="M570" s="37"/>
      <c r="N570" s="37"/>
      <c r="O570" s="37"/>
      <c r="P570" s="37"/>
      <c r="Q570" s="37"/>
      <c r="R570" s="37"/>
      <c r="T570" s="37"/>
      <c r="AE570" s="37"/>
      <c r="AV570" s="37"/>
      <c r="AW570" s="37"/>
      <c r="AX570" s="37"/>
      <c r="AY570" s="37"/>
      <c r="AZ570" s="37"/>
      <c r="BA570" s="37"/>
    </row>
    <row r="571" spans="12:53" x14ac:dyDescent="0.2">
      <c r="L571" s="37"/>
      <c r="M571" s="37"/>
      <c r="N571" s="37"/>
      <c r="O571" s="37"/>
      <c r="P571" s="37"/>
      <c r="Q571" s="37"/>
      <c r="R571" s="37"/>
      <c r="T571" s="37"/>
      <c r="AE571" s="37"/>
      <c r="AV571" s="37"/>
      <c r="AW571" s="37"/>
      <c r="AX571" s="37"/>
      <c r="AY571" s="37"/>
      <c r="AZ571" s="37"/>
      <c r="BA571" s="37"/>
    </row>
    <row r="572" spans="12:53" x14ac:dyDescent="0.2">
      <c r="L572" s="37"/>
      <c r="M572" s="37"/>
      <c r="N572" s="37"/>
      <c r="O572" s="37"/>
      <c r="P572" s="37"/>
      <c r="Q572" s="37"/>
      <c r="R572" s="37"/>
      <c r="T572" s="37"/>
      <c r="AE572" s="37"/>
      <c r="AV572" s="37"/>
      <c r="AW572" s="37"/>
      <c r="AX572" s="37"/>
      <c r="AY572" s="37"/>
      <c r="AZ572" s="37"/>
      <c r="BA572" s="37"/>
    </row>
    <row r="573" spans="12:53" x14ac:dyDescent="0.2">
      <c r="L573" s="37"/>
      <c r="M573" s="37"/>
      <c r="N573" s="37"/>
      <c r="O573" s="37"/>
      <c r="P573" s="37"/>
      <c r="Q573" s="37"/>
      <c r="R573" s="37"/>
      <c r="T573" s="37"/>
      <c r="AE573" s="37"/>
      <c r="AV573" s="37"/>
      <c r="AW573" s="37"/>
      <c r="AX573" s="37"/>
      <c r="AY573" s="37"/>
      <c r="AZ573" s="37"/>
      <c r="BA573" s="37"/>
    </row>
    <row r="574" spans="12:53" x14ac:dyDescent="0.2">
      <c r="L574" s="37"/>
      <c r="M574" s="37"/>
      <c r="N574" s="37"/>
      <c r="O574" s="37"/>
      <c r="P574" s="37"/>
      <c r="Q574" s="37"/>
      <c r="R574" s="37"/>
      <c r="T574" s="37"/>
      <c r="AE574" s="37"/>
      <c r="AV574" s="37"/>
      <c r="AW574" s="37"/>
      <c r="AX574" s="37"/>
      <c r="AY574" s="37"/>
      <c r="AZ574" s="37"/>
      <c r="BA574" s="37"/>
    </row>
    <row r="575" spans="12:53" x14ac:dyDescent="0.2">
      <c r="L575" s="37"/>
      <c r="M575" s="37"/>
      <c r="N575" s="37"/>
      <c r="O575" s="37"/>
      <c r="P575" s="37"/>
      <c r="Q575" s="37"/>
      <c r="R575" s="37"/>
      <c r="T575" s="37"/>
      <c r="AE575" s="37"/>
      <c r="AV575" s="37"/>
      <c r="AW575" s="37"/>
      <c r="AX575" s="37"/>
      <c r="AY575" s="37"/>
      <c r="AZ575" s="37"/>
      <c r="BA575" s="37"/>
    </row>
    <row r="576" spans="12:53" x14ac:dyDescent="0.2">
      <c r="L576" s="37"/>
      <c r="M576" s="37"/>
      <c r="N576" s="37"/>
      <c r="O576" s="37"/>
      <c r="P576" s="37"/>
      <c r="Q576" s="37"/>
      <c r="R576" s="37"/>
      <c r="T576" s="37"/>
      <c r="AE576" s="37"/>
      <c r="AV576" s="37"/>
      <c r="AW576" s="37"/>
      <c r="AX576" s="37"/>
      <c r="AY576" s="37"/>
      <c r="AZ576" s="37"/>
      <c r="BA576" s="37"/>
    </row>
    <row r="577" spans="12:53" x14ac:dyDescent="0.2">
      <c r="L577" s="37"/>
      <c r="M577" s="37"/>
      <c r="N577" s="37"/>
      <c r="O577" s="37"/>
      <c r="P577" s="37"/>
      <c r="Q577" s="37"/>
      <c r="R577" s="37"/>
      <c r="T577" s="37"/>
      <c r="AE577" s="37"/>
      <c r="AV577" s="37"/>
      <c r="AW577" s="37"/>
      <c r="AX577" s="37"/>
      <c r="AY577" s="37"/>
      <c r="AZ577" s="37"/>
      <c r="BA577" s="37"/>
    </row>
    <row r="578" spans="12:53" x14ac:dyDescent="0.2">
      <c r="L578" s="37"/>
      <c r="M578" s="37"/>
      <c r="N578" s="37"/>
      <c r="O578" s="37"/>
      <c r="P578" s="37"/>
      <c r="Q578" s="37"/>
      <c r="R578" s="37"/>
      <c r="T578" s="37"/>
      <c r="AE578" s="37"/>
      <c r="AV578" s="37"/>
      <c r="AW578" s="37"/>
      <c r="AX578" s="37"/>
      <c r="AY578" s="37"/>
      <c r="AZ578" s="37"/>
      <c r="BA578" s="37"/>
    </row>
    <row r="579" spans="12:53" x14ac:dyDescent="0.2">
      <c r="L579" s="37"/>
      <c r="M579" s="37"/>
      <c r="N579" s="37"/>
      <c r="O579" s="37"/>
      <c r="P579" s="37"/>
      <c r="Q579" s="37"/>
      <c r="R579" s="37"/>
      <c r="T579" s="37"/>
      <c r="AE579" s="37"/>
      <c r="AV579" s="37"/>
      <c r="AW579" s="37"/>
      <c r="AX579" s="37"/>
      <c r="AY579" s="37"/>
      <c r="AZ579" s="37"/>
      <c r="BA579" s="37"/>
    </row>
    <row r="580" spans="12:53" x14ac:dyDescent="0.2">
      <c r="L580" s="37"/>
      <c r="M580" s="37"/>
      <c r="N580" s="37"/>
      <c r="O580" s="37"/>
      <c r="P580" s="37"/>
      <c r="Q580" s="37"/>
      <c r="R580" s="37"/>
      <c r="T580" s="37"/>
      <c r="AE580" s="37"/>
      <c r="AV580" s="37"/>
      <c r="AW580" s="37"/>
      <c r="AX580" s="37"/>
      <c r="AY580" s="37"/>
      <c r="AZ580" s="37"/>
      <c r="BA580" s="37"/>
    </row>
    <row r="581" spans="12:53" x14ac:dyDescent="0.2">
      <c r="L581" s="37"/>
      <c r="M581" s="37"/>
      <c r="N581" s="37"/>
      <c r="O581" s="37"/>
      <c r="P581" s="37"/>
      <c r="Q581" s="37"/>
      <c r="R581" s="37"/>
      <c r="T581" s="37"/>
      <c r="AE581" s="37"/>
    </row>
    <row r="582" spans="12:53" x14ac:dyDescent="0.2">
      <c r="L582" s="37"/>
      <c r="M582" s="37"/>
      <c r="N582" s="37"/>
      <c r="O582" s="37"/>
      <c r="P582" s="37"/>
      <c r="Q582" s="37"/>
      <c r="R582" s="37"/>
      <c r="T582" s="37"/>
      <c r="AE582" s="37"/>
    </row>
    <row r="609" spans="12:53" x14ac:dyDescent="0.2">
      <c r="AV609" s="37"/>
      <c r="AW609" s="37"/>
      <c r="AX609" s="37"/>
      <c r="AY609" s="37"/>
      <c r="AZ609" s="37"/>
      <c r="BA609" s="37"/>
    </row>
    <row r="610" spans="12:53" x14ac:dyDescent="0.2">
      <c r="AV610" s="37"/>
      <c r="AW610" s="37"/>
      <c r="AX610" s="37"/>
      <c r="AY610" s="37"/>
      <c r="AZ610" s="37"/>
      <c r="BA610" s="37"/>
    </row>
    <row r="611" spans="12:53" x14ac:dyDescent="0.2">
      <c r="L611" s="37"/>
      <c r="M611" s="37"/>
      <c r="N611" s="37"/>
      <c r="O611" s="37"/>
      <c r="P611" s="37"/>
      <c r="Q611" s="37"/>
      <c r="R611" s="37"/>
      <c r="T611" s="37"/>
      <c r="AE611" s="37"/>
      <c r="AV611" s="37"/>
      <c r="AW611" s="37"/>
      <c r="AX611" s="37"/>
      <c r="AY611" s="37"/>
      <c r="AZ611" s="37"/>
      <c r="BA611" s="37"/>
    </row>
    <row r="612" spans="12:53" x14ac:dyDescent="0.2">
      <c r="L612" s="37"/>
      <c r="M612" s="37"/>
      <c r="N612" s="37"/>
      <c r="O612" s="37"/>
      <c r="P612" s="37"/>
      <c r="Q612" s="37"/>
      <c r="R612" s="37"/>
      <c r="T612" s="37"/>
      <c r="AE612" s="37"/>
      <c r="AV612" s="37"/>
      <c r="AW612" s="37"/>
      <c r="AX612" s="37"/>
      <c r="AY612" s="37"/>
      <c r="AZ612" s="37"/>
      <c r="BA612" s="37"/>
    </row>
    <row r="613" spans="12:53" x14ac:dyDescent="0.2">
      <c r="L613" s="37"/>
      <c r="M613" s="37"/>
      <c r="N613" s="37"/>
      <c r="O613" s="37"/>
      <c r="P613" s="37"/>
      <c r="Q613" s="37"/>
      <c r="R613" s="37"/>
      <c r="T613" s="37"/>
      <c r="AE613" s="37"/>
      <c r="AV613" s="37"/>
      <c r="AW613" s="37"/>
      <c r="AX613" s="37"/>
      <c r="AY613" s="37"/>
      <c r="AZ613" s="37"/>
      <c r="BA613" s="37"/>
    </row>
    <row r="614" spans="12:53" x14ac:dyDescent="0.2">
      <c r="L614" s="37"/>
      <c r="M614" s="37"/>
      <c r="N614" s="37"/>
      <c r="O614" s="37"/>
      <c r="P614" s="37"/>
      <c r="Q614" s="37"/>
      <c r="R614" s="37"/>
      <c r="T614" s="37"/>
      <c r="AE614" s="37"/>
      <c r="AV614" s="37"/>
      <c r="AW614" s="37"/>
      <c r="AX614" s="37"/>
      <c r="AY614" s="37"/>
      <c r="AZ614" s="37"/>
      <c r="BA614" s="37"/>
    </row>
    <row r="615" spans="12:53" x14ac:dyDescent="0.2">
      <c r="L615" s="37"/>
      <c r="M615" s="37"/>
      <c r="N615" s="37"/>
      <c r="O615" s="37"/>
      <c r="P615" s="37"/>
      <c r="Q615" s="37"/>
      <c r="R615" s="37"/>
      <c r="T615" s="37"/>
      <c r="AE615" s="37"/>
      <c r="AV615" s="37"/>
      <c r="AW615" s="37"/>
      <c r="AX615" s="37"/>
      <c r="AY615" s="37"/>
      <c r="AZ615" s="37"/>
      <c r="BA615" s="37"/>
    </row>
    <row r="616" spans="12:53" x14ac:dyDescent="0.2">
      <c r="L616" s="37"/>
      <c r="M616" s="37"/>
      <c r="N616" s="37"/>
      <c r="O616" s="37"/>
      <c r="P616" s="37"/>
      <c r="Q616" s="37"/>
      <c r="R616" s="37"/>
      <c r="T616" s="37"/>
      <c r="AE616" s="37"/>
      <c r="AV616" s="37"/>
      <c r="AW616" s="37"/>
      <c r="AX616" s="37"/>
      <c r="AY616" s="37"/>
      <c r="AZ616" s="37"/>
      <c r="BA616" s="37"/>
    </row>
    <row r="617" spans="12:53" x14ac:dyDescent="0.2">
      <c r="L617" s="37"/>
      <c r="M617" s="37"/>
      <c r="N617" s="37"/>
      <c r="O617" s="37"/>
      <c r="P617" s="37"/>
      <c r="Q617" s="37"/>
      <c r="R617" s="37"/>
      <c r="T617" s="37"/>
      <c r="AE617" s="37"/>
      <c r="AV617" s="37"/>
      <c r="AW617" s="37"/>
      <c r="AX617" s="37"/>
      <c r="AY617" s="37"/>
      <c r="AZ617" s="37"/>
      <c r="BA617" s="37"/>
    </row>
    <row r="618" spans="12:53" x14ac:dyDescent="0.2">
      <c r="L618" s="37"/>
      <c r="M618" s="37"/>
      <c r="N618" s="37"/>
      <c r="O618" s="37"/>
      <c r="P618" s="37"/>
      <c r="Q618" s="37"/>
      <c r="R618" s="37"/>
      <c r="T618" s="37"/>
      <c r="AE618" s="37"/>
      <c r="AV618" s="37"/>
      <c r="AW618" s="37"/>
      <c r="AX618" s="37"/>
      <c r="AY618" s="37"/>
      <c r="AZ618" s="37"/>
      <c r="BA618" s="37"/>
    </row>
    <row r="619" spans="12:53" x14ac:dyDescent="0.2">
      <c r="L619" s="37"/>
      <c r="M619" s="37"/>
      <c r="N619" s="37"/>
      <c r="O619" s="37"/>
      <c r="P619" s="37"/>
      <c r="Q619" s="37"/>
      <c r="R619" s="37"/>
      <c r="T619" s="37"/>
      <c r="AE619" s="37"/>
      <c r="AV619" s="37"/>
      <c r="AW619" s="37"/>
      <c r="AX619" s="37"/>
      <c r="AY619" s="37"/>
      <c r="AZ619" s="37"/>
      <c r="BA619" s="37"/>
    </row>
    <row r="620" spans="12:53" x14ac:dyDescent="0.2">
      <c r="L620" s="37"/>
      <c r="M620" s="37"/>
      <c r="N620" s="37"/>
      <c r="O620" s="37"/>
      <c r="P620" s="37"/>
      <c r="Q620" s="37"/>
      <c r="R620" s="37"/>
      <c r="T620" s="37"/>
      <c r="AE620" s="37"/>
      <c r="AV620" s="37"/>
      <c r="AW620" s="37"/>
      <c r="AX620" s="37"/>
      <c r="AY620" s="37"/>
      <c r="AZ620" s="37"/>
      <c r="BA620" s="37"/>
    </row>
    <row r="621" spans="12:53" x14ac:dyDescent="0.2">
      <c r="L621" s="37"/>
      <c r="M621" s="37"/>
      <c r="N621" s="37"/>
      <c r="O621" s="37"/>
      <c r="P621" s="37"/>
      <c r="Q621" s="37"/>
      <c r="R621" s="37"/>
      <c r="T621" s="37"/>
      <c r="AE621" s="37"/>
      <c r="AV621" s="37"/>
      <c r="AW621" s="37"/>
      <c r="AX621" s="37"/>
      <c r="AY621" s="37"/>
      <c r="AZ621" s="37"/>
      <c r="BA621" s="37"/>
    </row>
    <row r="622" spans="12:53" x14ac:dyDescent="0.2">
      <c r="L622" s="37"/>
      <c r="M622" s="37"/>
      <c r="N622" s="37"/>
      <c r="O622" s="37"/>
      <c r="P622" s="37"/>
      <c r="Q622" s="37"/>
      <c r="R622" s="37"/>
      <c r="T622" s="37"/>
      <c r="AE622" s="37"/>
      <c r="AV622" s="37"/>
      <c r="AW622" s="37"/>
      <c r="AX622" s="37"/>
      <c r="AY622" s="37"/>
      <c r="AZ622" s="37"/>
      <c r="BA622" s="37"/>
    </row>
    <row r="623" spans="12:53" x14ac:dyDescent="0.2">
      <c r="L623" s="37"/>
      <c r="M623" s="37"/>
      <c r="N623" s="37"/>
      <c r="O623" s="37"/>
      <c r="P623" s="37"/>
      <c r="Q623" s="37"/>
      <c r="R623" s="37"/>
      <c r="T623" s="37"/>
      <c r="AE623" s="37"/>
      <c r="AV623" s="37"/>
      <c r="AW623" s="37"/>
      <c r="AX623" s="37"/>
      <c r="AY623" s="37"/>
      <c r="AZ623" s="37"/>
      <c r="BA623" s="37"/>
    </row>
    <row r="624" spans="12:53" x14ac:dyDescent="0.2">
      <c r="L624" s="37"/>
      <c r="M624" s="37"/>
      <c r="N624" s="37"/>
      <c r="O624" s="37"/>
      <c r="P624" s="37"/>
      <c r="Q624" s="37"/>
      <c r="R624" s="37"/>
      <c r="T624" s="37"/>
      <c r="AE624" s="37"/>
      <c r="AV624" s="37"/>
      <c r="AW624" s="37"/>
      <c r="AX624" s="37"/>
      <c r="AY624" s="37"/>
      <c r="AZ624" s="37"/>
      <c r="BA624" s="37"/>
    </row>
    <row r="625" spans="12:53" x14ac:dyDescent="0.2">
      <c r="L625" s="37"/>
      <c r="M625" s="37"/>
      <c r="N625" s="37"/>
      <c r="O625" s="37"/>
      <c r="P625" s="37"/>
      <c r="Q625" s="37"/>
      <c r="R625" s="37"/>
      <c r="T625" s="37"/>
      <c r="AE625" s="37"/>
      <c r="AV625" s="37"/>
      <c r="AW625" s="37"/>
      <c r="AX625" s="37"/>
      <c r="AY625" s="37"/>
      <c r="AZ625" s="37"/>
      <c r="BA625" s="37"/>
    </row>
    <row r="626" spans="12:53" x14ac:dyDescent="0.2">
      <c r="L626" s="37"/>
      <c r="M626" s="37"/>
      <c r="N626" s="37"/>
      <c r="O626" s="37"/>
      <c r="P626" s="37"/>
      <c r="Q626" s="37"/>
      <c r="R626" s="37"/>
      <c r="T626" s="37"/>
      <c r="AE626" s="37"/>
      <c r="AV626" s="37"/>
      <c r="AW626" s="37"/>
      <c r="AX626" s="37"/>
      <c r="AY626" s="37"/>
      <c r="AZ626" s="37"/>
      <c r="BA626" s="37"/>
    </row>
    <row r="627" spans="12:53" x14ac:dyDescent="0.2">
      <c r="L627" s="37"/>
      <c r="M627" s="37"/>
      <c r="N627" s="37"/>
      <c r="O627" s="37"/>
      <c r="P627" s="37"/>
      <c r="Q627" s="37"/>
      <c r="R627" s="37"/>
      <c r="T627" s="37"/>
      <c r="AE627" s="37"/>
      <c r="AV627" s="37"/>
      <c r="AW627" s="37"/>
      <c r="AX627" s="37"/>
      <c r="AY627" s="37"/>
      <c r="AZ627" s="37"/>
      <c r="BA627" s="37"/>
    </row>
    <row r="628" spans="12:53" x14ac:dyDescent="0.2">
      <c r="L628" s="37"/>
      <c r="M628" s="37"/>
      <c r="N628" s="37"/>
      <c r="O628" s="37"/>
      <c r="P628" s="37"/>
      <c r="Q628" s="37"/>
      <c r="R628" s="37"/>
      <c r="T628" s="37"/>
      <c r="AE628" s="37"/>
      <c r="AV628" s="37"/>
      <c r="AW628" s="37"/>
      <c r="AX628" s="37"/>
      <c r="AY628" s="37"/>
      <c r="AZ628" s="37"/>
      <c r="BA628" s="37"/>
    </row>
    <row r="629" spans="12:53" x14ac:dyDescent="0.2">
      <c r="L629" s="37"/>
      <c r="M629" s="37"/>
      <c r="N629" s="37"/>
      <c r="O629" s="37"/>
      <c r="P629" s="37"/>
      <c r="Q629" s="37"/>
      <c r="R629" s="37"/>
      <c r="T629" s="37"/>
      <c r="AE629" s="37"/>
      <c r="AV629" s="37"/>
      <c r="AW629" s="37"/>
      <c r="AX629" s="37"/>
      <c r="AY629" s="37"/>
      <c r="AZ629" s="37"/>
      <c r="BA629" s="37"/>
    </row>
    <row r="630" spans="12:53" x14ac:dyDescent="0.2">
      <c r="L630" s="37"/>
      <c r="M630" s="37"/>
      <c r="N630" s="37"/>
      <c r="O630" s="37"/>
      <c r="P630" s="37"/>
      <c r="Q630" s="37"/>
      <c r="R630" s="37"/>
      <c r="T630" s="37"/>
      <c r="AE630" s="37"/>
      <c r="AV630" s="37"/>
      <c r="AW630" s="37"/>
      <c r="AX630" s="37"/>
      <c r="AY630" s="37"/>
      <c r="AZ630" s="37"/>
      <c r="BA630" s="37"/>
    </row>
    <row r="631" spans="12:53" x14ac:dyDescent="0.2">
      <c r="L631" s="37"/>
      <c r="M631" s="37"/>
      <c r="N631" s="37"/>
      <c r="O631" s="37"/>
      <c r="P631" s="37"/>
      <c r="Q631" s="37"/>
      <c r="R631" s="37"/>
      <c r="T631" s="37"/>
      <c r="AE631" s="37"/>
      <c r="AV631" s="37"/>
      <c r="AW631" s="37"/>
      <c r="AX631" s="37"/>
      <c r="AY631" s="37"/>
      <c r="AZ631" s="37"/>
      <c r="BA631" s="37"/>
    </row>
    <row r="632" spans="12:53" x14ac:dyDescent="0.2">
      <c r="L632" s="37"/>
      <c r="M632" s="37"/>
      <c r="N632" s="37"/>
      <c r="O632" s="37"/>
      <c r="P632" s="37"/>
      <c r="Q632" s="37"/>
      <c r="R632" s="37"/>
      <c r="T632" s="37"/>
      <c r="AE632" s="37"/>
      <c r="AV632" s="37"/>
      <c r="AW632" s="37"/>
      <c r="AX632" s="37"/>
      <c r="AY632" s="37"/>
      <c r="AZ632" s="37"/>
      <c r="BA632" s="37"/>
    </row>
    <row r="633" spans="12:53" x14ac:dyDescent="0.2">
      <c r="L633" s="37"/>
      <c r="M633" s="37"/>
      <c r="N633" s="37"/>
      <c r="O633" s="37"/>
      <c r="P633" s="37"/>
      <c r="Q633" s="37"/>
      <c r="R633" s="37"/>
      <c r="T633" s="37"/>
      <c r="AE633" s="37"/>
      <c r="AV633" s="37"/>
      <c r="AW633" s="37"/>
      <c r="AX633" s="37"/>
      <c r="AY633" s="37"/>
      <c r="AZ633" s="37"/>
      <c r="BA633" s="37"/>
    </row>
    <row r="634" spans="12:53" x14ac:dyDescent="0.2">
      <c r="L634" s="37"/>
      <c r="M634" s="37"/>
      <c r="N634" s="37"/>
      <c r="O634" s="37"/>
      <c r="P634" s="37"/>
      <c r="Q634" s="37"/>
      <c r="R634" s="37"/>
      <c r="T634" s="37"/>
      <c r="AE634" s="37"/>
      <c r="AV634" s="37"/>
      <c r="AW634" s="37"/>
      <c r="AX634" s="37"/>
      <c r="AY634" s="37"/>
      <c r="AZ634" s="37"/>
      <c r="BA634" s="37"/>
    </row>
    <row r="635" spans="12:53" x14ac:dyDescent="0.2">
      <c r="L635" s="37"/>
      <c r="M635" s="37"/>
      <c r="N635" s="37"/>
      <c r="O635" s="37"/>
      <c r="P635" s="37"/>
      <c r="Q635" s="37"/>
      <c r="R635" s="37"/>
      <c r="T635" s="37"/>
      <c r="AE635" s="37"/>
      <c r="AV635" s="37"/>
      <c r="AW635" s="37"/>
      <c r="AX635" s="37"/>
      <c r="AY635" s="37"/>
      <c r="AZ635" s="37"/>
      <c r="BA635" s="37"/>
    </row>
    <row r="636" spans="12:53" x14ac:dyDescent="0.2">
      <c r="L636" s="37"/>
      <c r="M636" s="37"/>
      <c r="N636" s="37"/>
      <c r="O636" s="37"/>
      <c r="P636" s="37"/>
      <c r="Q636" s="37"/>
      <c r="R636" s="37"/>
      <c r="T636" s="37"/>
      <c r="AE636" s="37"/>
      <c r="AV636" s="37"/>
      <c r="AW636" s="37"/>
      <c r="AX636" s="37"/>
      <c r="AY636" s="37"/>
      <c r="AZ636" s="37"/>
      <c r="BA636" s="37"/>
    </row>
    <row r="637" spans="12:53" x14ac:dyDescent="0.2">
      <c r="L637" s="37"/>
      <c r="M637" s="37"/>
      <c r="N637" s="37"/>
      <c r="O637" s="37"/>
      <c r="P637" s="37"/>
      <c r="Q637" s="37"/>
      <c r="R637" s="37"/>
      <c r="T637" s="37"/>
      <c r="AE637" s="37"/>
      <c r="AV637" s="37"/>
      <c r="AW637" s="37"/>
      <c r="AX637" s="37"/>
      <c r="AY637" s="37"/>
      <c r="AZ637" s="37"/>
      <c r="BA637" s="37"/>
    </row>
    <row r="638" spans="12:53" x14ac:dyDescent="0.2">
      <c r="L638" s="37"/>
      <c r="M638" s="37"/>
      <c r="N638" s="37"/>
      <c r="O638" s="37"/>
      <c r="P638" s="37"/>
      <c r="Q638" s="37"/>
      <c r="R638" s="37"/>
      <c r="T638" s="37"/>
      <c r="AE638" s="37"/>
      <c r="AV638" s="37"/>
      <c r="AW638" s="37"/>
      <c r="AX638" s="37"/>
      <c r="AY638" s="37"/>
      <c r="AZ638" s="37"/>
      <c r="BA638" s="37"/>
    </row>
    <row r="639" spans="12:53" x14ac:dyDescent="0.2">
      <c r="L639" s="37"/>
      <c r="M639" s="37"/>
      <c r="N639" s="37"/>
      <c r="O639" s="37"/>
      <c r="P639" s="37"/>
      <c r="Q639" s="37"/>
      <c r="R639" s="37"/>
      <c r="T639" s="37"/>
      <c r="AE639" s="37"/>
      <c r="AV639" s="37"/>
      <c r="AW639" s="37"/>
      <c r="AX639" s="37"/>
      <c r="AY639" s="37"/>
      <c r="AZ639" s="37"/>
      <c r="BA639" s="37"/>
    </row>
    <row r="640" spans="12:53" x14ac:dyDescent="0.2">
      <c r="L640" s="37"/>
      <c r="M640" s="37"/>
      <c r="N640" s="37"/>
      <c r="O640" s="37"/>
      <c r="P640" s="37"/>
      <c r="Q640" s="37"/>
      <c r="R640" s="37"/>
      <c r="T640" s="37"/>
      <c r="AE640" s="37"/>
      <c r="AV640" s="37"/>
      <c r="AW640" s="37"/>
      <c r="AX640" s="37"/>
      <c r="AY640" s="37"/>
      <c r="AZ640" s="37"/>
      <c r="BA640" s="37"/>
    </row>
    <row r="641" spans="12:53" x14ac:dyDescent="0.2">
      <c r="L641" s="37"/>
      <c r="M641" s="37"/>
      <c r="N641" s="37"/>
      <c r="O641" s="37"/>
      <c r="P641" s="37"/>
      <c r="Q641" s="37"/>
      <c r="R641" s="37"/>
      <c r="T641" s="37"/>
      <c r="AE641" s="37"/>
      <c r="AV641" s="37"/>
      <c r="AW641" s="37"/>
      <c r="AX641" s="37"/>
      <c r="AY641" s="37"/>
      <c r="AZ641" s="37"/>
      <c r="BA641" s="37"/>
    </row>
    <row r="642" spans="12:53" x14ac:dyDescent="0.2">
      <c r="L642" s="37"/>
      <c r="M642" s="37"/>
      <c r="N642" s="37"/>
      <c r="O642" s="37"/>
      <c r="P642" s="37"/>
      <c r="Q642" s="37"/>
      <c r="R642" s="37"/>
      <c r="T642" s="37"/>
      <c r="AE642" s="37"/>
      <c r="AV642" s="37"/>
      <c r="AW642" s="37"/>
      <c r="AX642" s="37"/>
      <c r="AY642" s="37"/>
      <c r="AZ642" s="37"/>
      <c r="BA642" s="37"/>
    </row>
    <row r="643" spans="12:53" x14ac:dyDescent="0.2">
      <c r="L643" s="37"/>
      <c r="M643" s="37"/>
      <c r="N643" s="37"/>
      <c r="O643" s="37"/>
      <c r="P643" s="37"/>
      <c r="Q643" s="37"/>
      <c r="R643" s="37"/>
      <c r="T643" s="37"/>
      <c r="AE643" s="37"/>
      <c r="AV643" s="37"/>
      <c r="AW643" s="37"/>
      <c r="AX643" s="37"/>
      <c r="AY643" s="37"/>
      <c r="AZ643" s="37"/>
      <c r="BA643" s="37"/>
    </row>
    <row r="644" spans="12:53" x14ac:dyDescent="0.2">
      <c r="L644" s="37"/>
      <c r="M644" s="37"/>
      <c r="N644" s="37"/>
      <c r="O644" s="37"/>
      <c r="P644" s="37"/>
      <c r="Q644" s="37"/>
      <c r="R644" s="37"/>
      <c r="T644" s="37"/>
      <c r="AE644" s="37"/>
      <c r="AV644" s="37"/>
      <c r="AW644" s="37"/>
      <c r="AX644" s="37"/>
      <c r="AY644" s="37"/>
      <c r="AZ644" s="37"/>
      <c r="BA644" s="37"/>
    </row>
    <row r="645" spans="12:53" x14ac:dyDescent="0.2">
      <c r="L645" s="37"/>
      <c r="M645" s="37"/>
      <c r="N645" s="37"/>
      <c r="O645" s="37"/>
      <c r="P645" s="37"/>
      <c r="Q645" s="37"/>
      <c r="R645" s="37"/>
      <c r="T645" s="37"/>
      <c r="AE645" s="37"/>
      <c r="AV645" s="37"/>
      <c r="AW645" s="37"/>
      <c r="AX645" s="37"/>
      <c r="AY645" s="37"/>
      <c r="AZ645" s="37"/>
      <c r="BA645" s="37"/>
    </row>
    <row r="646" spans="12:53" x14ac:dyDescent="0.2">
      <c r="L646" s="37"/>
      <c r="M646" s="37"/>
      <c r="N646" s="37"/>
      <c r="O646" s="37"/>
      <c r="P646" s="37"/>
      <c r="Q646" s="37"/>
      <c r="R646" s="37"/>
      <c r="T646" s="37"/>
      <c r="AE646" s="37"/>
      <c r="AV646" s="37"/>
      <c r="AW646" s="37"/>
      <c r="AX646" s="37"/>
      <c r="AY646" s="37"/>
      <c r="AZ646" s="37"/>
      <c r="BA646" s="37"/>
    </row>
    <row r="647" spans="12:53" x14ac:dyDescent="0.2">
      <c r="L647" s="37"/>
      <c r="M647" s="37"/>
      <c r="N647" s="37"/>
      <c r="O647" s="37"/>
      <c r="P647" s="37"/>
      <c r="Q647" s="37"/>
      <c r="R647" s="37"/>
      <c r="T647" s="37"/>
      <c r="AE647" s="37"/>
      <c r="AV647" s="37"/>
      <c r="AW647" s="37"/>
      <c r="AX647" s="37"/>
      <c r="AY647" s="37"/>
      <c r="AZ647" s="37"/>
      <c r="BA647" s="37"/>
    </row>
    <row r="648" spans="12:53" x14ac:dyDescent="0.2">
      <c r="L648" s="37"/>
      <c r="M648" s="37"/>
      <c r="N648" s="37"/>
      <c r="O648" s="37"/>
      <c r="P648" s="37"/>
      <c r="Q648" s="37"/>
      <c r="R648" s="37"/>
      <c r="T648" s="37"/>
      <c r="AE648" s="37"/>
      <c r="AV648" s="37"/>
      <c r="AW648" s="37"/>
      <c r="AX648" s="37"/>
      <c r="AY648" s="37"/>
      <c r="AZ648" s="37"/>
      <c r="BA648" s="37"/>
    </row>
    <row r="649" spans="12:53" x14ac:dyDescent="0.2">
      <c r="L649" s="37"/>
      <c r="M649" s="37"/>
      <c r="N649" s="37"/>
      <c r="O649" s="37"/>
      <c r="P649" s="37"/>
      <c r="Q649" s="37"/>
      <c r="R649" s="37"/>
      <c r="T649" s="37"/>
      <c r="AE649" s="37"/>
      <c r="AV649" s="37"/>
      <c r="AW649" s="37"/>
      <c r="AX649" s="37"/>
      <c r="AY649" s="37"/>
      <c r="AZ649" s="37"/>
      <c r="BA649" s="37"/>
    </row>
    <row r="650" spans="12:53" x14ac:dyDescent="0.2">
      <c r="L650" s="37"/>
      <c r="M650" s="37"/>
      <c r="N650" s="37"/>
      <c r="O650" s="37"/>
      <c r="P650" s="37"/>
      <c r="Q650" s="37"/>
      <c r="R650" s="37"/>
      <c r="T650" s="37"/>
      <c r="AE650" s="37"/>
      <c r="AV650" s="37"/>
      <c r="AW650" s="37"/>
      <c r="AX650" s="37"/>
      <c r="AY650" s="37"/>
      <c r="AZ650" s="37"/>
      <c r="BA650" s="37"/>
    </row>
    <row r="651" spans="12:53" x14ac:dyDescent="0.2">
      <c r="L651" s="37"/>
      <c r="M651" s="37"/>
      <c r="N651" s="37"/>
      <c r="O651" s="37"/>
      <c r="P651" s="37"/>
      <c r="Q651" s="37"/>
      <c r="R651" s="37"/>
      <c r="T651" s="37"/>
      <c r="AE651" s="37"/>
      <c r="AV651" s="37"/>
      <c r="AW651" s="37"/>
      <c r="AX651" s="37"/>
      <c r="AY651" s="37"/>
      <c r="AZ651" s="37"/>
      <c r="BA651" s="37"/>
    </row>
    <row r="652" spans="12:53" x14ac:dyDescent="0.2">
      <c r="L652" s="37"/>
      <c r="M652" s="37"/>
      <c r="N652" s="37"/>
      <c r="O652" s="37"/>
      <c r="P652" s="37"/>
      <c r="Q652" s="37"/>
      <c r="R652" s="37"/>
      <c r="T652" s="37"/>
      <c r="AE652" s="37"/>
      <c r="AV652" s="37"/>
      <c r="AW652" s="37"/>
      <c r="AX652" s="37"/>
      <c r="AY652" s="37"/>
      <c r="AZ652" s="37"/>
      <c r="BA652" s="37"/>
    </row>
    <row r="653" spans="12:53" x14ac:dyDescent="0.2">
      <c r="L653" s="37"/>
      <c r="M653" s="37"/>
      <c r="N653" s="37"/>
      <c r="O653" s="37"/>
      <c r="P653" s="37"/>
      <c r="Q653" s="37"/>
      <c r="R653" s="37"/>
      <c r="T653" s="37"/>
      <c r="AE653" s="37"/>
      <c r="AV653" s="37"/>
      <c r="AW653" s="37"/>
      <c r="AX653" s="37"/>
      <c r="AY653" s="37"/>
      <c r="AZ653" s="37"/>
      <c r="BA653" s="37"/>
    </row>
    <row r="654" spans="12:53" x14ac:dyDescent="0.2">
      <c r="L654" s="37"/>
      <c r="M654" s="37"/>
      <c r="N654" s="37"/>
      <c r="O654" s="37"/>
      <c r="P654" s="37"/>
      <c r="Q654" s="37"/>
      <c r="R654" s="37"/>
      <c r="T654" s="37"/>
      <c r="AE654" s="37"/>
      <c r="AV654" s="37"/>
      <c r="AW654" s="37"/>
      <c r="AX654" s="37"/>
      <c r="AY654" s="37"/>
      <c r="AZ654" s="37"/>
      <c r="BA654" s="37"/>
    </row>
    <row r="655" spans="12:53" x14ac:dyDescent="0.2">
      <c r="L655" s="37"/>
      <c r="M655" s="37"/>
      <c r="N655" s="37"/>
      <c r="O655" s="37"/>
      <c r="P655" s="37"/>
      <c r="Q655" s="37"/>
      <c r="R655" s="37"/>
      <c r="T655" s="37"/>
      <c r="AE655" s="37"/>
      <c r="AV655" s="37"/>
      <c r="AW655" s="37"/>
      <c r="AX655" s="37"/>
      <c r="AY655" s="37"/>
      <c r="AZ655" s="37"/>
      <c r="BA655" s="37"/>
    </row>
    <row r="656" spans="12:53" x14ac:dyDescent="0.2">
      <c r="L656" s="37"/>
      <c r="M656" s="37"/>
      <c r="N656" s="37"/>
      <c r="O656" s="37"/>
      <c r="P656" s="37"/>
      <c r="Q656" s="37"/>
      <c r="R656" s="37"/>
      <c r="T656" s="37"/>
      <c r="AE656" s="37"/>
      <c r="AV656" s="37"/>
      <c r="AW656" s="37"/>
      <c r="AX656" s="37"/>
      <c r="AY656" s="37"/>
      <c r="AZ656" s="37"/>
      <c r="BA656" s="37"/>
    </row>
    <row r="657" spans="12:53" x14ac:dyDescent="0.2">
      <c r="L657" s="37"/>
      <c r="M657" s="37"/>
      <c r="N657" s="37"/>
      <c r="O657" s="37"/>
      <c r="P657" s="37"/>
      <c r="Q657" s="37"/>
      <c r="R657" s="37"/>
      <c r="T657" s="37"/>
      <c r="AE657" s="37"/>
      <c r="AV657" s="37"/>
      <c r="AW657" s="37"/>
      <c r="AX657" s="37"/>
      <c r="AY657" s="37"/>
      <c r="AZ657" s="37"/>
      <c r="BA657" s="37"/>
    </row>
    <row r="658" spans="12:53" x14ac:dyDescent="0.2">
      <c r="L658" s="37"/>
      <c r="M658" s="37"/>
      <c r="N658" s="37"/>
      <c r="O658" s="37"/>
      <c r="P658" s="37"/>
      <c r="Q658" s="37"/>
      <c r="R658" s="37"/>
      <c r="T658" s="37"/>
      <c r="AE658" s="37"/>
      <c r="AV658" s="37"/>
      <c r="AW658" s="37"/>
      <c r="AX658" s="37"/>
      <c r="AY658" s="37"/>
      <c r="AZ658" s="37"/>
      <c r="BA658" s="37"/>
    </row>
    <row r="659" spans="12:53" x14ac:dyDescent="0.2">
      <c r="L659" s="37"/>
      <c r="M659" s="37"/>
      <c r="N659" s="37"/>
      <c r="O659" s="37"/>
      <c r="P659" s="37"/>
      <c r="Q659" s="37"/>
      <c r="R659" s="37"/>
      <c r="T659" s="37"/>
      <c r="AE659" s="37"/>
      <c r="AV659" s="37"/>
      <c r="AW659" s="37"/>
      <c r="AX659" s="37"/>
      <c r="AY659" s="37"/>
      <c r="AZ659" s="37"/>
      <c r="BA659" s="37"/>
    </row>
    <row r="660" spans="12:53" x14ac:dyDescent="0.2">
      <c r="L660" s="37"/>
      <c r="M660" s="37"/>
      <c r="N660" s="37"/>
      <c r="O660" s="37"/>
      <c r="P660" s="37"/>
      <c r="Q660" s="37"/>
      <c r="R660" s="37"/>
      <c r="T660" s="37"/>
      <c r="AE660" s="37"/>
      <c r="AV660" s="37"/>
      <c r="AW660" s="37"/>
      <c r="AX660" s="37"/>
      <c r="AY660" s="37"/>
      <c r="AZ660" s="37"/>
      <c r="BA660" s="37"/>
    </row>
    <row r="661" spans="12:53" x14ac:dyDescent="0.2">
      <c r="L661" s="37"/>
      <c r="M661" s="37"/>
      <c r="N661" s="37"/>
      <c r="O661" s="37"/>
      <c r="P661" s="37"/>
      <c r="Q661" s="37"/>
      <c r="R661" s="37"/>
      <c r="T661" s="37"/>
      <c r="AE661" s="37"/>
      <c r="AV661" s="37"/>
      <c r="AW661" s="37"/>
      <c r="AX661" s="37"/>
      <c r="AY661" s="37"/>
      <c r="AZ661" s="37"/>
      <c r="BA661" s="37"/>
    </row>
    <row r="662" spans="12:53" x14ac:dyDescent="0.2">
      <c r="L662" s="37"/>
      <c r="M662" s="37"/>
      <c r="N662" s="37"/>
      <c r="O662" s="37"/>
      <c r="P662" s="37"/>
      <c r="Q662" s="37"/>
      <c r="R662" s="37"/>
      <c r="T662" s="37"/>
      <c r="AE662" s="37"/>
    </row>
    <row r="663" spans="12:53" x14ac:dyDescent="0.2">
      <c r="L663" s="37"/>
      <c r="M663" s="37"/>
      <c r="N663" s="37"/>
      <c r="O663" s="37"/>
      <c r="P663" s="37"/>
      <c r="Q663" s="37"/>
      <c r="R663" s="37"/>
      <c r="T663" s="37"/>
      <c r="AE663" s="37"/>
    </row>
    <row r="708" spans="12:53" x14ac:dyDescent="0.2">
      <c r="AV708" s="37"/>
      <c r="AW708" s="37"/>
      <c r="AX708" s="37"/>
      <c r="AY708" s="37"/>
      <c r="AZ708" s="37"/>
      <c r="BA708" s="37"/>
    </row>
    <row r="709" spans="12:53" x14ac:dyDescent="0.2">
      <c r="AV709" s="37"/>
      <c r="AW709" s="37"/>
      <c r="AX709" s="37"/>
      <c r="AY709" s="37"/>
      <c r="AZ709" s="37"/>
      <c r="BA709" s="37"/>
    </row>
    <row r="710" spans="12:53" x14ac:dyDescent="0.2">
      <c r="L710" s="37"/>
      <c r="M710" s="37"/>
      <c r="N710" s="37"/>
      <c r="O710" s="37"/>
      <c r="P710" s="37"/>
      <c r="Q710" s="37"/>
      <c r="R710" s="37"/>
      <c r="T710" s="37"/>
      <c r="AE710" s="37"/>
      <c r="AV710" s="37"/>
      <c r="AW710" s="37"/>
      <c r="AX710" s="37"/>
      <c r="AY710" s="37"/>
      <c r="AZ710" s="37"/>
      <c r="BA710" s="37"/>
    </row>
    <row r="711" spans="12:53" x14ac:dyDescent="0.2">
      <c r="L711" s="37"/>
      <c r="M711" s="37"/>
      <c r="N711" s="37"/>
      <c r="O711" s="37"/>
      <c r="P711" s="37"/>
      <c r="Q711" s="37"/>
      <c r="R711" s="37"/>
      <c r="T711" s="37"/>
      <c r="AE711" s="37"/>
      <c r="AV711" s="37"/>
      <c r="AW711" s="37"/>
      <c r="AX711" s="37"/>
      <c r="AY711" s="37"/>
      <c r="AZ711" s="37"/>
      <c r="BA711" s="37"/>
    </row>
    <row r="712" spans="12:53" x14ac:dyDescent="0.2">
      <c r="L712" s="37"/>
      <c r="M712" s="37"/>
      <c r="N712" s="37"/>
      <c r="O712" s="37"/>
      <c r="P712" s="37"/>
      <c r="Q712" s="37"/>
      <c r="R712" s="37"/>
      <c r="T712" s="37"/>
      <c r="AE712" s="37"/>
      <c r="AV712" s="37"/>
      <c r="AW712" s="37"/>
      <c r="AX712" s="37"/>
      <c r="AY712" s="37"/>
      <c r="AZ712" s="37"/>
      <c r="BA712" s="37"/>
    </row>
    <row r="713" spans="12:53" x14ac:dyDescent="0.2">
      <c r="L713" s="37"/>
      <c r="M713" s="37"/>
      <c r="N713" s="37"/>
      <c r="O713" s="37"/>
      <c r="P713" s="37"/>
      <c r="Q713" s="37"/>
      <c r="R713" s="37"/>
      <c r="T713" s="37"/>
      <c r="AE713" s="37"/>
      <c r="AV713" s="37"/>
      <c r="AW713" s="37"/>
      <c r="AX713" s="37"/>
      <c r="AY713" s="37"/>
      <c r="AZ713" s="37"/>
      <c r="BA713" s="37"/>
    </row>
    <row r="714" spans="12:53" x14ac:dyDescent="0.2">
      <c r="L714" s="37"/>
      <c r="M714" s="37"/>
      <c r="N714" s="37"/>
      <c r="O714" s="37"/>
      <c r="P714" s="37"/>
      <c r="Q714" s="37"/>
      <c r="R714" s="37"/>
      <c r="T714" s="37"/>
      <c r="AE714" s="37"/>
      <c r="AV714" s="37"/>
      <c r="AW714" s="37"/>
      <c r="AX714" s="37"/>
      <c r="AY714" s="37"/>
      <c r="AZ714" s="37"/>
      <c r="BA714" s="37"/>
    </row>
    <row r="715" spans="12:53" x14ac:dyDescent="0.2">
      <c r="L715" s="37"/>
      <c r="M715" s="37"/>
      <c r="N715" s="37"/>
      <c r="O715" s="37"/>
      <c r="P715" s="37"/>
      <c r="Q715" s="37"/>
      <c r="R715" s="37"/>
      <c r="T715" s="37"/>
      <c r="AE715" s="37"/>
      <c r="AV715" s="37"/>
      <c r="AW715" s="37"/>
      <c r="AX715" s="37"/>
      <c r="AY715" s="37"/>
      <c r="AZ715" s="37"/>
      <c r="BA715" s="37"/>
    </row>
    <row r="716" spans="12:53" x14ac:dyDescent="0.2">
      <c r="L716" s="37"/>
      <c r="M716" s="37"/>
      <c r="N716" s="37"/>
      <c r="O716" s="37"/>
      <c r="P716" s="37"/>
      <c r="Q716" s="37"/>
      <c r="R716" s="37"/>
      <c r="T716" s="37"/>
      <c r="AE716" s="37"/>
      <c r="AV716" s="37"/>
      <c r="AW716" s="37"/>
      <c r="AX716" s="37"/>
      <c r="AY716" s="37"/>
      <c r="AZ716" s="37"/>
      <c r="BA716" s="37"/>
    </row>
    <row r="717" spans="12:53" x14ac:dyDescent="0.2">
      <c r="L717" s="37"/>
      <c r="M717" s="37"/>
      <c r="N717" s="37"/>
      <c r="O717" s="37"/>
      <c r="P717" s="37"/>
      <c r="Q717" s="37"/>
      <c r="R717" s="37"/>
      <c r="T717" s="37"/>
      <c r="AE717" s="37"/>
      <c r="AV717" s="37"/>
      <c r="AW717" s="37"/>
      <c r="AX717" s="37"/>
      <c r="AY717" s="37"/>
      <c r="AZ717" s="37"/>
      <c r="BA717" s="37"/>
    </row>
    <row r="718" spans="12:53" x14ac:dyDescent="0.2">
      <c r="L718" s="37"/>
      <c r="M718" s="37"/>
      <c r="N718" s="37"/>
      <c r="O718" s="37"/>
      <c r="P718" s="37"/>
      <c r="Q718" s="37"/>
      <c r="R718" s="37"/>
      <c r="T718" s="37"/>
      <c r="AE718" s="37"/>
      <c r="AV718" s="37"/>
      <c r="AW718" s="37"/>
      <c r="AX718" s="37"/>
      <c r="AY718" s="37"/>
      <c r="AZ718" s="37"/>
      <c r="BA718" s="37"/>
    </row>
    <row r="719" spans="12:53" x14ac:dyDescent="0.2">
      <c r="L719" s="37"/>
      <c r="M719" s="37"/>
      <c r="N719" s="37"/>
      <c r="O719" s="37"/>
      <c r="P719" s="37"/>
      <c r="Q719" s="37"/>
      <c r="R719" s="37"/>
      <c r="T719" s="37"/>
      <c r="AE719" s="37"/>
      <c r="AV719" s="37"/>
      <c r="AW719" s="37"/>
      <c r="AX719" s="37"/>
      <c r="AY719" s="37"/>
      <c r="AZ719" s="37"/>
      <c r="BA719" s="37"/>
    </row>
    <row r="720" spans="12:53" x14ac:dyDescent="0.2">
      <c r="L720" s="37"/>
      <c r="M720" s="37"/>
      <c r="N720" s="37"/>
      <c r="O720" s="37"/>
      <c r="P720" s="37"/>
      <c r="Q720" s="37"/>
      <c r="R720" s="37"/>
      <c r="T720" s="37"/>
      <c r="AE720" s="37"/>
      <c r="AV720" s="37"/>
      <c r="AW720" s="37"/>
      <c r="AX720" s="37"/>
      <c r="AY720" s="37"/>
      <c r="AZ720" s="37"/>
      <c r="BA720" s="37"/>
    </row>
    <row r="721" spans="12:53" x14ac:dyDescent="0.2">
      <c r="L721" s="37"/>
      <c r="M721" s="37"/>
      <c r="N721" s="37"/>
      <c r="O721" s="37"/>
      <c r="P721" s="37"/>
      <c r="Q721" s="37"/>
      <c r="R721" s="37"/>
      <c r="T721" s="37"/>
      <c r="AE721" s="37"/>
      <c r="AV721" s="37"/>
      <c r="AW721" s="37"/>
      <c r="AX721" s="37"/>
      <c r="AY721" s="37"/>
      <c r="AZ721" s="37"/>
      <c r="BA721" s="37"/>
    </row>
    <row r="722" spans="12:53" x14ac:dyDescent="0.2">
      <c r="L722" s="37"/>
      <c r="M722" s="37"/>
      <c r="N722" s="37"/>
      <c r="O722" s="37"/>
      <c r="P722" s="37"/>
      <c r="Q722" s="37"/>
      <c r="R722" s="37"/>
      <c r="T722" s="37"/>
      <c r="AE722" s="37"/>
      <c r="AV722" s="37"/>
      <c r="AW722" s="37"/>
      <c r="AX722" s="37"/>
      <c r="AY722" s="37"/>
      <c r="AZ722" s="37"/>
      <c r="BA722" s="37"/>
    </row>
    <row r="723" spans="12:53" x14ac:dyDescent="0.2">
      <c r="L723" s="37"/>
      <c r="M723" s="37"/>
      <c r="N723" s="37"/>
      <c r="O723" s="37"/>
      <c r="P723" s="37"/>
      <c r="Q723" s="37"/>
      <c r="R723" s="37"/>
      <c r="T723" s="37"/>
      <c r="AE723" s="37"/>
      <c r="AV723" s="37"/>
      <c r="AW723" s="37"/>
      <c r="AX723" s="37"/>
      <c r="AY723" s="37"/>
      <c r="AZ723" s="37"/>
      <c r="BA723" s="37"/>
    </row>
    <row r="724" spans="12:53" x14ac:dyDescent="0.2">
      <c r="L724" s="37"/>
      <c r="M724" s="37"/>
      <c r="N724" s="37"/>
      <c r="O724" s="37"/>
      <c r="P724" s="37"/>
      <c r="Q724" s="37"/>
      <c r="R724" s="37"/>
      <c r="T724" s="37"/>
      <c r="AE724" s="37"/>
      <c r="AV724" s="37"/>
      <c r="AW724" s="37"/>
      <c r="AX724" s="37"/>
      <c r="AY724" s="37"/>
      <c r="AZ724" s="37"/>
      <c r="BA724" s="37"/>
    </row>
    <row r="725" spans="12:53" x14ac:dyDescent="0.2">
      <c r="L725" s="37"/>
      <c r="M725" s="37"/>
      <c r="N725" s="37"/>
      <c r="O725" s="37"/>
      <c r="P725" s="37"/>
      <c r="Q725" s="37"/>
      <c r="R725" s="37"/>
      <c r="T725" s="37"/>
      <c r="AE725" s="37"/>
    </row>
    <row r="726" spans="12:53" x14ac:dyDescent="0.2">
      <c r="L726" s="37"/>
      <c r="M726" s="37"/>
      <c r="N726" s="37"/>
      <c r="O726" s="37"/>
      <c r="P726" s="37"/>
      <c r="Q726" s="37"/>
      <c r="R726" s="37"/>
      <c r="T726" s="37"/>
      <c r="AE726" s="37"/>
    </row>
  </sheetData>
  <mergeCells count="6">
    <mergeCell ref="C2:S3"/>
    <mergeCell ref="C5:S6"/>
    <mergeCell ref="E8:F8"/>
    <mergeCell ref="BC8:BK8"/>
    <mergeCell ref="I8:AD8"/>
    <mergeCell ref="AF8:BA8"/>
  </mergeCells>
  <pageMargins left="0.70866141732283472" right="0.70866141732283472" top="0.74803149606299213" bottom="0.74803149606299213" header="0.31496062992125984" footer="0.31496062992125984"/>
  <pageSetup paperSize="5" scale="10" fitToWidth="2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2"/>
  <sheetViews>
    <sheetView topLeftCell="A7" workbookViewId="0">
      <selection activeCell="J42" sqref="J42"/>
    </sheetView>
  </sheetViews>
  <sheetFormatPr baseColWidth="10" defaultColWidth="11.42578125" defaultRowHeight="15" x14ac:dyDescent="0.25"/>
  <cols>
    <col min="1" max="1" width="5.42578125" customWidth="1"/>
    <col min="2" max="2" width="39.42578125" customWidth="1"/>
    <col min="4" max="4" width="13.85546875" customWidth="1"/>
    <col min="5" max="5" width="12.7109375" customWidth="1"/>
    <col min="6" max="6" width="14.140625" customWidth="1"/>
    <col min="7" max="10" width="14.85546875" customWidth="1"/>
    <col min="11" max="11" width="16.5703125" customWidth="1"/>
    <col min="12" max="12" width="25.85546875" customWidth="1"/>
    <col min="13" max="13" width="27.42578125" customWidth="1"/>
    <col min="14" max="14" width="16.140625" customWidth="1"/>
  </cols>
  <sheetData>
    <row r="3" spans="1:14" ht="15.75" x14ac:dyDescent="0.25">
      <c r="B3" s="275" t="s">
        <v>92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7"/>
    </row>
    <row r="5" spans="1:14" ht="15.75" x14ac:dyDescent="0.25">
      <c r="A5" s="28" t="s">
        <v>93</v>
      </c>
      <c r="B5" s="29" t="s">
        <v>94</v>
      </c>
      <c r="C5" s="29" t="s">
        <v>95</v>
      </c>
      <c r="D5" s="29" t="s">
        <v>96</v>
      </c>
      <c r="E5" s="29" t="s">
        <v>97</v>
      </c>
      <c r="F5" s="29" t="s">
        <v>98</v>
      </c>
      <c r="G5" s="29" t="s">
        <v>99</v>
      </c>
      <c r="H5" s="34" t="s">
        <v>100</v>
      </c>
      <c r="I5" s="34" t="s">
        <v>101</v>
      </c>
      <c r="J5" s="34" t="s">
        <v>102</v>
      </c>
      <c r="K5" s="34" t="s">
        <v>103</v>
      </c>
      <c r="L5" s="29" t="s">
        <v>104</v>
      </c>
      <c r="M5" s="29" t="s">
        <v>105</v>
      </c>
      <c r="N5" s="29" t="s">
        <v>102</v>
      </c>
    </row>
    <row r="6" spans="1:14" x14ac:dyDescent="0.25">
      <c r="A6" s="52">
        <v>1</v>
      </c>
      <c r="B6" s="30" t="s">
        <v>53</v>
      </c>
      <c r="C6" s="233"/>
      <c r="D6" s="233"/>
      <c r="E6" s="52"/>
      <c r="F6" s="12"/>
      <c r="G6" s="52"/>
      <c r="H6" s="52">
        <v>30</v>
      </c>
      <c r="I6" s="52" t="s">
        <v>106</v>
      </c>
      <c r="J6" s="14">
        <v>6459.3</v>
      </c>
      <c r="K6" s="12"/>
      <c r="L6" s="52"/>
      <c r="M6" s="52"/>
      <c r="N6" s="14"/>
    </row>
    <row r="7" spans="1:14" x14ac:dyDescent="0.25">
      <c r="A7" s="52">
        <v>2</v>
      </c>
      <c r="B7" s="31" t="s">
        <v>107</v>
      </c>
      <c r="C7" s="233"/>
      <c r="D7" s="233"/>
      <c r="E7" s="52"/>
      <c r="F7" s="12"/>
      <c r="G7" s="52"/>
      <c r="H7" s="52">
        <v>20</v>
      </c>
      <c r="I7" s="52" t="s">
        <v>106</v>
      </c>
      <c r="J7" s="14">
        <v>4306.2</v>
      </c>
      <c r="K7" s="12"/>
      <c r="L7" s="52"/>
      <c r="M7" s="52"/>
      <c r="N7" s="14"/>
    </row>
    <row r="8" spans="1:14" x14ac:dyDescent="0.25">
      <c r="A8" s="52">
        <v>3</v>
      </c>
      <c r="B8" s="31"/>
      <c r="C8" s="233"/>
      <c r="D8" s="233"/>
      <c r="E8" s="52"/>
      <c r="F8" s="12"/>
      <c r="G8" s="52"/>
      <c r="H8" s="52"/>
      <c r="I8" s="12"/>
      <c r="J8" s="12"/>
      <c r="K8" s="12"/>
      <c r="L8" s="52"/>
      <c r="M8" s="52"/>
      <c r="N8" s="14"/>
    </row>
    <row r="9" spans="1:14" x14ac:dyDescent="0.25">
      <c r="A9" s="52">
        <v>4</v>
      </c>
      <c r="B9" s="31"/>
      <c r="C9" s="233"/>
      <c r="D9" s="233"/>
      <c r="E9" s="52"/>
      <c r="F9" s="12"/>
      <c r="G9" s="52"/>
      <c r="H9" s="52"/>
      <c r="I9" s="12"/>
      <c r="J9" s="12"/>
      <c r="K9" s="12"/>
      <c r="L9" s="52"/>
      <c r="M9" s="52"/>
      <c r="N9" s="14"/>
    </row>
    <row r="10" spans="1:14" x14ac:dyDescent="0.25">
      <c r="A10" s="52">
        <v>5</v>
      </c>
      <c r="B10" s="31"/>
      <c r="C10" s="233"/>
      <c r="D10" s="233"/>
      <c r="E10" s="52"/>
      <c r="F10" s="12"/>
      <c r="G10" s="52"/>
      <c r="H10" s="52"/>
      <c r="I10" s="12"/>
      <c r="J10" s="12"/>
      <c r="K10" s="12"/>
      <c r="L10" s="52"/>
      <c r="M10" s="52"/>
      <c r="N10" s="14"/>
    </row>
    <row r="11" spans="1:14" x14ac:dyDescent="0.25">
      <c r="A11" s="52">
        <v>6</v>
      </c>
      <c r="B11" s="31"/>
      <c r="C11" s="12"/>
      <c r="D11" s="12"/>
      <c r="E11" s="52"/>
      <c r="F11" s="12"/>
      <c r="G11" s="52"/>
      <c r="H11" s="52"/>
      <c r="I11" s="12"/>
      <c r="J11" s="12"/>
      <c r="K11" s="12"/>
      <c r="L11" s="52"/>
      <c r="M11" s="52"/>
      <c r="N11" s="14"/>
    </row>
    <row r="12" spans="1:14" x14ac:dyDescent="0.25">
      <c r="A12" s="52">
        <v>7</v>
      </c>
      <c r="B12" s="31"/>
      <c r="C12" s="12"/>
      <c r="D12" s="12"/>
      <c r="E12" s="52"/>
      <c r="F12" s="12"/>
      <c r="G12" s="52"/>
      <c r="H12" s="52"/>
      <c r="I12" s="12"/>
      <c r="J12" s="12"/>
      <c r="K12" s="12"/>
      <c r="L12" s="52"/>
      <c r="M12" s="52"/>
      <c r="N12" s="14"/>
    </row>
    <row r="13" spans="1:14" x14ac:dyDescent="0.25">
      <c r="A13" s="52">
        <v>8</v>
      </c>
      <c r="B13" s="31"/>
      <c r="C13" s="12"/>
      <c r="D13" s="12"/>
      <c r="E13" s="52"/>
      <c r="F13" s="12"/>
      <c r="G13" s="52"/>
      <c r="H13" s="52"/>
      <c r="I13" s="12"/>
      <c r="J13" s="12"/>
      <c r="K13" s="12"/>
      <c r="L13" s="52"/>
      <c r="M13" s="52"/>
      <c r="N13" s="14"/>
    </row>
    <row r="14" spans="1:14" x14ac:dyDescent="0.25">
      <c r="A14" s="52">
        <v>9</v>
      </c>
      <c r="B14" s="31"/>
      <c r="C14" s="12"/>
      <c r="D14" s="12"/>
      <c r="E14" s="52"/>
      <c r="F14" s="12"/>
      <c r="G14" s="52"/>
      <c r="H14" s="52"/>
      <c r="I14" s="12"/>
      <c r="J14" s="12"/>
      <c r="K14" s="12"/>
      <c r="L14" s="52"/>
      <c r="M14" s="52"/>
      <c r="N14" s="14"/>
    </row>
    <row r="15" spans="1:14" x14ac:dyDescent="0.25">
      <c r="A15" s="52">
        <v>10</v>
      </c>
      <c r="B15" s="31"/>
      <c r="C15" s="12"/>
      <c r="D15" s="12"/>
      <c r="E15" s="52"/>
      <c r="F15" s="12"/>
      <c r="G15" s="52"/>
      <c r="H15" s="52"/>
      <c r="I15" s="12"/>
      <c r="J15" s="12"/>
      <c r="K15" s="12"/>
      <c r="L15" s="52"/>
      <c r="M15" s="52"/>
      <c r="N15" s="14"/>
    </row>
    <row r="16" spans="1:14" x14ac:dyDescent="0.25">
      <c r="A16" s="52">
        <v>11</v>
      </c>
      <c r="B16" s="31"/>
      <c r="C16" s="12"/>
      <c r="D16" s="12"/>
      <c r="E16" s="52"/>
      <c r="F16" s="12"/>
      <c r="G16" s="52"/>
      <c r="H16" s="52"/>
      <c r="I16" s="12"/>
      <c r="J16" s="12"/>
      <c r="K16" s="12"/>
      <c r="L16" s="52"/>
      <c r="M16" s="52"/>
      <c r="N16" s="14"/>
    </row>
    <row r="17" spans="1:14" x14ac:dyDescent="0.25">
      <c r="A17" s="52">
        <v>12</v>
      </c>
      <c r="B17" s="31"/>
      <c r="C17" s="12"/>
      <c r="D17" s="12"/>
      <c r="E17" s="52"/>
      <c r="F17" s="12"/>
      <c r="G17" s="52"/>
      <c r="H17" s="52"/>
      <c r="I17" s="12"/>
      <c r="J17" s="12"/>
      <c r="K17" s="12"/>
      <c r="L17" s="52"/>
      <c r="M17" s="52"/>
      <c r="N17" s="14"/>
    </row>
    <row r="18" spans="1:14" x14ac:dyDescent="0.25">
      <c r="A18" s="52">
        <v>13</v>
      </c>
      <c r="B18" s="31"/>
      <c r="C18" s="12"/>
      <c r="D18" s="12"/>
      <c r="E18" s="52"/>
      <c r="F18" s="12"/>
      <c r="G18" s="12"/>
      <c r="H18" s="52"/>
      <c r="I18" s="12"/>
      <c r="J18" s="12"/>
      <c r="K18" s="12"/>
      <c r="L18" s="52"/>
      <c r="M18" s="52"/>
      <c r="N18" s="14"/>
    </row>
    <row r="19" spans="1:14" x14ac:dyDescent="0.25">
      <c r="A19" s="52">
        <v>14</v>
      </c>
      <c r="B19" s="31"/>
      <c r="C19" s="12"/>
      <c r="D19" s="12"/>
      <c r="E19" s="52"/>
      <c r="F19" s="12"/>
      <c r="G19" s="12"/>
      <c r="H19" s="52"/>
      <c r="I19" s="12"/>
      <c r="J19" s="12"/>
      <c r="K19" s="12"/>
      <c r="L19" s="52"/>
      <c r="M19" s="52"/>
      <c r="N19" s="14"/>
    </row>
    <row r="20" spans="1:14" x14ac:dyDescent="0.25">
      <c r="A20" s="52">
        <v>15</v>
      </c>
      <c r="B20" s="31"/>
      <c r="C20" s="12"/>
      <c r="D20" s="12"/>
      <c r="E20" s="52"/>
      <c r="F20" s="14"/>
      <c r="G20" s="52"/>
      <c r="H20" s="52"/>
      <c r="I20" s="52"/>
      <c r="J20" s="52"/>
      <c r="K20" s="52"/>
      <c r="L20" s="52"/>
      <c r="M20" s="52"/>
      <c r="N20" s="14"/>
    </row>
    <row r="21" spans="1:14" x14ac:dyDescent="0.25">
      <c r="A21" s="52">
        <v>16</v>
      </c>
      <c r="B21" s="31"/>
      <c r="C21" s="12"/>
      <c r="D21" s="12"/>
      <c r="E21" s="52"/>
      <c r="F21" s="13"/>
      <c r="G21" s="52"/>
      <c r="H21" s="52"/>
      <c r="I21" s="52"/>
      <c r="J21" s="52"/>
      <c r="K21" s="52"/>
      <c r="L21" s="52"/>
      <c r="M21" s="52"/>
      <c r="N21" s="14"/>
    </row>
    <row r="22" spans="1:14" x14ac:dyDescent="0.25">
      <c r="A22" s="52">
        <v>17</v>
      </c>
      <c r="B22" s="32"/>
      <c r="C22" s="14"/>
      <c r="D22" s="14"/>
      <c r="E22" s="52"/>
      <c r="F22" s="14"/>
      <c r="G22" s="52"/>
      <c r="H22" s="52"/>
      <c r="I22" s="52"/>
      <c r="J22" s="52"/>
      <c r="K22" s="52"/>
      <c r="L22" s="52"/>
      <c r="M22" s="52"/>
      <c r="N22" s="14"/>
    </row>
    <row r="23" spans="1:14" x14ac:dyDescent="0.25">
      <c r="A23" s="52">
        <v>18</v>
      </c>
      <c r="B23" s="31"/>
      <c r="C23" s="12"/>
      <c r="D23" s="12"/>
      <c r="E23" s="52"/>
      <c r="F23" s="12"/>
      <c r="G23" s="52"/>
      <c r="H23" s="52"/>
      <c r="I23" s="52"/>
      <c r="J23" s="52"/>
      <c r="K23" s="52"/>
      <c r="L23" s="52"/>
      <c r="M23" s="52"/>
      <c r="N23" s="14"/>
    </row>
    <row r="24" spans="1:14" x14ac:dyDescent="0.25">
      <c r="A24" s="52">
        <v>19</v>
      </c>
      <c r="B24" s="31"/>
      <c r="C24" s="12"/>
      <c r="D24" s="12"/>
      <c r="E24" s="52"/>
      <c r="F24" s="52"/>
      <c r="G24" s="52"/>
      <c r="H24" s="52"/>
      <c r="I24" s="52"/>
      <c r="J24" s="52"/>
      <c r="K24" s="52"/>
      <c r="L24" s="52"/>
      <c r="M24" s="52"/>
      <c r="N24" s="14"/>
    </row>
    <row r="25" spans="1:14" x14ac:dyDescent="0.25">
      <c r="A25" s="52">
        <v>20</v>
      </c>
      <c r="B25" s="31"/>
      <c r="C25" s="12"/>
      <c r="D25" s="12"/>
      <c r="E25" s="12"/>
      <c r="F25" s="12"/>
      <c r="G25" s="52"/>
      <c r="H25" s="52"/>
      <c r="I25" s="52"/>
      <c r="J25" s="52"/>
      <c r="K25" s="52"/>
      <c r="L25" s="52"/>
      <c r="M25" s="52"/>
      <c r="N25" s="14"/>
    </row>
    <row r="26" spans="1:14" x14ac:dyDescent="0.25">
      <c r="A26" s="52">
        <v>21</v>
      </c>
      <c r="B26" s="31"/>
      <c r="C26" s="12"/>
      <c r="D26" s="12"/>
      <c r="E26" s="12"/>
      <c r="F26" s="12"/>
      <c r="G26" s="52"/>
      <c r="H26" s="52"/>
      <c r="I26" s="52"/>
      <c r="J26" s="52"/>
      <c r="K26" s="52"/>
      <c r="L26" s="52"/>
      <c r="M26" s="52"/>
      <c r="N26" s="14"/>
    </row>
    <row r="27" spans="1:14" x14ac:dyDescent="0.25">
      <c r="A27" s="52">
        <v>22</v>
      </c>
      <c r="B27" s="31"/>
      <c r="C27" s="12"/>
      <c r="D27" s="12"/>
      <c r="E27" s="12"/>
      <c r="F27" s="12"/>
      <c r="G27" s="52"/>
      <c r="H27" s="52"/>
      <c r="I27" s="52"/>
      <c r="J27" s="52"/>
      <c r="K27" s="52"/>
      <c r="L27" s="52"/>
      <c r="M27" s="52"/>
      <c r="N27" s="14"/>
    </row>
    <row r="28" spans="1:14" x14ac:dyDescent="0.25">
      <c r="A28" s="52">
        <v>23</v>
      </c>
      <c r="B28" s="31"/>
      <c r="C28" s="12"/>
      <c r="D28" s="12"/>
      <c r="E28" s="12"/>
      <c r="F28" s="12"/>
      <c r="G28" s="52"/>
      <c r="H28" s="52"/>
      <c r="I28" s="52"/>
      <c r="J28" s="52"/>
      <c r="K28" s="52"/>
      <c r="L28" s="52"/>
      <c r="M28" s="52"/>
      <c r="N28" s="14"/>
    </row>
    <row r="29" spans="1:14" x14ac:dyDescent="0.25">
      <c r="A29" s="52">
        <v>24</v>
      </c>
      <c r="B29" s="31"/>
      <c r="C29" s="12"/>
      <c r="D29" s="12"/>
      <c r="E29" s="12"/>
      <c r="F29" s="12"/>
      <c r="G29" s="52"/>
      <c r="H29" s="52"/>
      <c r="I29" s="52"/>
      <c r="J29" s="52"/>
      <c r="K29" s="52"/>
      <c r="L29" s="52"/>
      <c r="M29" s="52"/>
      <c r="N29" s="14"/>
    </row>
    <row r="30" spans="1:14" x14ac:dyDescent="0.25">
      <c r="A30" s="52">
        <v>25</v>
      </c>
      <c r="B30" s="31"/>
      <c r="C30" s="12"/>
      <c r="D30" s="12"/>
      <c r="E30" s="12"/>
      <c r="F30" s="12"/>
      <c r="G30" s="52"/>
      <c r="H30" s="52"/>
      <c r="I30" s="52"/>
      <c r="J30" s="52"/>
      <c r="K30" s="52"/>
      <c r="L30" s="52"/>
      <c r="M30" s="52"/>
      <c r="N30" s="14"/>
    </row>
    <row r="31" spans="1:14" x14ac:dyDescent="0.25">
      <c r="A31" s="52">
        <v>26</v>
      </c>
      <c r="B31" s="31"/>
      <c r="C31" s="12"/>
      <c r="D31" s="12"/>
      <c r="E31" s="12"/>
      <c r="F31" s="12"/>
      <c r="G31" s="52"/>
      <c r="H31" s="52"/>
      <c r="I31" s="52"/>
      <c r="J31" s="52"/>
      <c r="K31" s="52"/>
      <c r="L31" s="52"/>
      <c r="M31" s="52"/>
      <c r="N31" s="14"/>
    </row>
    <row r="32" spans="1:14" x14ac:dyDescent="0.25">
      <c r="A32" s="41">
        <v>27</v>
      </c>
      <c r="B32" s="42"/>
      <c r="C32" s="12"/>
      <c r="D32" s="12"/>
      <c r="E32" s="12"/>
      <c r="F32" s="12"/>
      <c r="G32" s="12"/>
      <c r="H32" s="52"/>
      <c r="I32" s="52"/>
      <c r="J32" s="52"/>
      <c r="K32" s="52"/>
      <c r="L32" s="41"/>
      <c r="M32" s="52"/>
      <c r="N32" s="14"/>
    </row>
    <row r="33" spans="1:14" x14ac:dyDescent="0.25">
      <c r="A33" s="41">
        <v>28</v>
      </c>
      <c r="B33" s="42"/>
      <c r="C33" s="12"/>
      <c r="D33" s="12"/>
      <c r="E33" s="12"/>
      <c r="F33" s="12"/>
      <c r="G33" s="12"/>
      <c r="H33" s="52"/>
      <c r="I33" s="52"/>
      <c r="J33" s="52"/>
      <c r="K33" s="52"/>
      <c r="L33" s="41"/>
      <c r="M33" s="52"/>
      <c r="N33" s="14"/>
    </row>
    <row r="34" spans="1:14" x14ac:dyDescent="0.25">
      <c r="A34" s="41">
        <v>29</v>
      </c>
      <c r="B34" s="42"/>
      <c r="C34" s="12"/>
      <c r="D34" s="12"/>
      <c r="E34" s="12"/>
      <c r="F34" s="12"/>
      <c r="G34" s="12"/>
      <c r="H34" s="52"/>
      <c r="I34" s="52"/>
      <c r="J34" s="52"/>
      <c r="K34" s="52"/>
      <c r="L34" s="41"/>
      <c r="M34" s="52"/>
      <c r="N34" s="14"/>
    </row>
    <row r="35" spans="1:14" ht="15.75" thickBot="1" x14ac:dyDescent="0.3">
      <c r="A35" s="41">
        <v>30</v>
      </c>
      <c r="B35" s="42"/>
      <c r="C35" s="12"/>
      <c r="D35" s="12"/>
      <c r="E35" s="12"/>
      <c r="F35" s="12"/>
      <c r="G35" s="12"/>
      <c r="H35" s="52"/>
      <c r="I35" s="52"/>
      <c r="J35" s="52"/>
      <c r="K35" s="52"/>
      <c r="L35" s="41"/>
      <c r="M35" s="52"/>
      <c r="N35" s="14"/>
    </row>
    <row r="36" spans="1:14" ht="18" thickBot="1" x14ac:dyDescent="0.35">
      <c r="A36" s="74"/>
      <c r="B36" s="75"/>
      <c r="C36" s="76"/>
      <c r="D36" s="76"/>
      <c r="E36" s="76"/>
      <c r="F36" s="76"/>
      <c r="G36" s="76"/>
      <c r="H36" s="77"/>
      <c r="I36" s="77"/>
      <c r="J36" s="77"/>
      <c r="K36" s="77"/>
      <c r="L36" s="74"/>
      <c r="M36" s="77"/>
      <c r="N36" s="51">
        <f>SUM(N6:N32)</f>
        <v>0</v>
      </c>
    </row>
    <row r="37" spans="1:14" x14ac:dyDescent="0.25">
      <c r="H37" s="246"/>
    </row>
    <row r="38" spans="1:14" x14ac:dyDescent="0.25">
      <c r="H38" s="246"/>
    </row>
    <row r="39" spans="1:14" x14ac:dyDescent="0.25">
      <c r="A39" s="79"/>
      <c r="B39" s="79"/>
      <c r="C39" s="79"/>
      <c r="D39" s="79"/>
      <c r="E39" s="79"/>
      <c r="F39" s="79"/>
      <c r="G39" s="28">
        <f>SUM(G6:G38)</f>
        <v>0</v>
      </c>
      <c r="H39" s="28">
        <f>SUM(H6:H38)</f>
        <v>50</v>
      </c>
      <c r="I39" s="79"/>
      <c r="J39" s="267">
        <f>SUM(J6:J38)</f>
        <v>10765.5</v>
      </c>
      <c r="K39" s="79"/>
      <c r="L39" s="79"/>
      <c r="M39" s="79"/>
      <c r="N39" s="79"/>
    </row>
    <row r="42" spans="1:14" x14ac:dyDescent="0.25">
      <c r="J42">
        <v>10765.5</v>
      </c>
    </row>
  </sheetData>
  <mergeCells count="1">
    <mergeCell ref="B3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22" workbookViewId="0">
      <selection activeCell="J36" sqref="J36"/>
    </sheetView>
  </sheetViews>
  <sheetFormatPr baseColWidth="10" defaultColWidth="11.42578125" defaultRowHeight="15" x14ac:dyDescent="0.25"/>
  <cols>
    <col min="2" max="2" width="58.85546875" customWidth="1"/>
    <col min="3" max="3" width="46.85546875" customWidth="1"/>
    <col min="4" max="4" width="34.140625" customWidth="1"/>
    <col min="5" max="5" width="24.7109375" customWidth="1"/>
    <col min="6" max="6" width="17.28515625" style="265" customWidth="1"/>
  </cols>
  <sheetData>
    <row r="1" spans="1:6" x14ac:dyDescent="0.25">
      <c r="A1" s="247"/>
    </row>
    <row r="2" spans="1:6" x14ac:dyDescent="0.25">
      <c r="A2" s="247"/>
    </row>
    <row r="3" spans="1:6" ht="28.5" customHeight="1" x14ac:dyDescent="0.25">
      <c r="A3" s="247"/>
      <c r="B3" s="281" t="s">
        <v>108</v>
      </c>
      <c r="C3" s="281"/>
      <c r="D3" s="281"/>
      <c r="E3" s="281"/>
      <c r="F3" s="281"/>
    </row>
    <row r="4" spans="1:6" ht="15.75" x14ac:dyDescent="0.25">
      <c r="A4" s="247"/>
      <c r="B4" s="249"/>
      <c r="C4" s="249" t="s">
        <v>109</v>
      </c>
      <c r="D4" s="258" t="s">
        <v>110</v>
      </c>
      <c r="E4" s="258" t="s">
        <v>111</v>
      </c>
      <c r="F4" s="266"/>
    </row>
    <row r="5" spans="1:6" ht="30" x14ac:dyDescent="0.25">
      <c r="A5" s="298">
        <v>1</v>
      </c>
      <c r="B5" s="282" t="s">
        <v>112</v>
      </c>
      <c r="C5" s="283" t="s">
        <v>113</v>
      </c>
      <c r="D5" s="292" t="s">
        <v>114</v>
      </c>
      <c r="E5" s="260" t="s">
        <v>115</v>
      </c>
      <c r="F5" s="299">
        <v>795000</v>
      </c>
    </row>
    <row r="6" spans="1:6" ht="15.75" customHeight="1" x14ac:dyDescent="0.25">
      <c r="A6" s="298"/>
      <c r="B6" s="282"/>
      <c r="C6" s="283"/>
      <c r="D6" s="293"/>
      <c r="E6" s="260"/>
      <c r="F6" s="303"/>
    </row>
    <row r="7" spans="1:6" ht="15.75" customHeight="1" x14ac:dyDescent="0.25">
      <c r="A7" s="298"/>
      <c r="B7" s="282"/>
      <c r="C7" s="283"/>
      <c r="D7" s="294"/>
      <c r="E7" s="260"/>
      <c r="F7" s="300"/>
    </row>
    <row r="8" spans="1:6" ht="15.75" x14ac:dyDescent="0.25">
      <c r="A8" s="248"/>
      <c r="B8" s="255"/>
      <c r="C8" s="256"/>
      <c r="D8" s="250"/>
      <c r="E8" s="250"/>
      <c r="F8" s="266"/>
    </row>
    <row r="9" spans="1:6" ht="31.5" customHeight="1" x14ac:dyDescent="0.25">
      <c r="A9" s="291">
        <v>2</v>
      </c>
      <c r="B9" s="285" t="s">
        <v>116</v>
      </c>
      <c r="C9" s="280" t="s">
        <v>117</v>
      </c>
      <c r="D9" s="295" t="s">
        <v>118</v>
      </c>
      <c r="E9" s="260" t="s">
        <v>119</v>
      </c>
      <c r="F9" s="299">
        <v>756490.2</v>
      </c>
    </row>
    <row r="10" spans="1:6" ht="30" x14ac:dyDescent="0.25">
      <c r="A10" s="291"/>
      <c r="B10" s="287"/>
      <c r="C10" s="280"/>
      <c r="D10" s="296"/>
      <c r="E10" s="260" t="s">
        <v>120</v>
      </c>
      <c r="F10" s="300"/>
    </row>
    <row r="11" spans="1:6" ht="15.75" x14ac:dyDescent="0.25">
      <c r="A11" s="248"/>
      <c r="B11" s="250"/>
      <c r="C11" s="256"/>
      <c r="D11" s="250"/>
      <c r="E11" s="250"/>
      <c r="F11" s="266"/>
    </row>
    <row r="12" spans="1:6" ht="31.5" customHeight="1" x14ac:dyDescent="0.25">
      <c r="A12" s="291">
        <v>3</v>
      </c>
      <c r="B12" s="285" t="s">
        <v>121</v>
      </c>
      <c r="C12" s="288" t="s">
        <v>122</v>
      </c>
      <c r="D12" s="295" t="s">
        <v>123</v>
      </c>
      <c r="E12" s="260" t="s">
        <v>124</v>
      </c>
      <c r="F12" s="299">
        <v>507401.96</v>
      </c>
    </row>
    <row r="13" spans="1:6" ht="30" x14ac:dyDescent="0.25">
      <c r="A13" s="291"/>
      <c r="B13" s="287"/>
      <c r="C13" s="290"/>
      <c r="D13" s="296"/>
      <c r="E13" s="260" t="s">
        <v>125</v>
      </c>
      <c r="F13" s="300"/>
    </row>
    <row r="14" spans="1:6" ht="15.75" x14ac:dyDescent="0.25">
      <c r="A14" s="248"/>
      <c r="B14" s="250"/>
      <c r="C14" s="256"/>
      <c r="D14" s="250"/>
      <c r="E14" s="250"/>
      <c r="F14" s="266"/>
    </row>
    <row r="15" spans="1:6" ht="31.5" x14ac:dyDescent="0.25">
      <c r="A15" s="248">
        <v>4</v>
      </c>
      <c r="B15" s="252" t="s">
        <v>126</v>
      </c>
      <c r="C15" s="257" t="s">
        <v>127</v>
      </c>
      <c r="D15" s="259" t="s">
        <v>128</v>
      </c>
      <c r="E15" s="260" t="s">
        <v>129</v>
      </c>
      <c r="F15" s="266">
        <v>55352.94</v>
      </c>
    </row>
    <row r="16" spans="1:6" ht="15.75" x14ac:dyDescent="0.25">
      <c r="A16" s="248"/>
      <c r="B16" s="250"/>
      <c r="C16" s="256"/>
      <c r="D16" s="250"/>
      <c r="E16" s="250"/>
      <c r="F16" s="266"/>
    </row>
    <row r="17" spans="1:6" ht="31.5" customHeight="1" x14ac:dyDescent="0.25">
      <c r="A17" s="291">
        <v>5</v>
      </c>
      <c r="B17" s="285" t="s">
        <v>130</v>
      </c>
      <c r="C17" s="288" t="s">
        <v>131</v>
      </c>
      <c r="D17" s="295" t="s">
        <v>132</v>
      </c>
      <c r="E17" s="260" t="s">
        <v>133</v>
      </c>
      <c r="F17" s="299">
        <v>821068</v>
      </c>
    </row>
    <row r="18" spans="1:6" ht="30" x14ac:dyDescent="0.25">
      <c r="A18" s="291"/>
      <c r="B18" s="287"/>
      <c r="C18" s="290"/>
      <c r="D18" s="296"/>
      <c r="E18" s="260" t="s">
        <v>134</v>
      </c>
      <c r="F18" s="300"/>
    </row>
    <row r="19" spans="1:6" ht="15.75" x14ac:dyDescent="0.25">
      <c r="A19" s="248"/>
      <c r="B19" s="250"/>
      <c r="C19" s="256"/>
      <c r="D19" s="261"/>
      <c r="E19" s="250"/>
      <c r="F19" s="266"/>
    </row>
    <row r="20" spans="1:6" ht="60" x14ac:dyDescent="0.25">
      <c r="A20" s="291">
        <v>6</v>
      </c>
      <c r="B20" s="285" t="s">
        <v>135</v>
      </c>
      <c r="C20" s="288" t="s">
        <v>136</v>
      </c>
      <c r="D20" s="295" t="s">
        <v>137</v>
      </c>
      <c r="E20" s="262" t="s">
        <v>138</v>
      </c>
      <c r="F20" s="299">
        <v>175284.31</v>
      </c>
    </row>
    <row r="21" spans="1:6" ht="30" x14ac:dyDescent="0.25">
      <c r="A21" s="291"/>
      <c r="B21" s="287"/>
      <c r="C21" s="290"/>
      <c r="D21" s="296"/>
      <c r="E21" s="260" t="s">
        <v>139</v>
      </c>
      <c r="F21" s="300"/>
    </row>
    <row r="22" spans="1:6" ht="15.75" x14ac:dyDescent="0.25">
      <c r="A22" s="248"/>
      <c r="B22" s="250"/>
      <c r="C22" s="256"/>
      <c r="D22" s="261"/>
      <c r="E22" s="250"/>
      <c r="F22" s="266"/>
    </row>
    <row r="23" spans="1:6" ht="31.5" customHeight="1" x14ac:dyDescent="0.25">
      <c r="A23" s="291">
        <v>7</v>
      </c>
      <c r="B23" s="285" t="s">
        <v>140</v>
      </c>
      <c r="C23" s="288" t="s">
        <v>141</v>
      </c>
      <c r="D23" s="295" t="s">
        <v>142</v>
      </c>
      <c r="E23" s="260" t="s">
        <v>143</v>
      </c>
      <c r="F23" s="299">
        <v>230637.25</v>
      </c>
    </row>
    <row r="24" spans="1:6" ht="15.75" customHeight="1" x14ac:dyDescent="0.25">
      <c r="A24" s="291"/>
      <c r="B24" s="286"/>
      <c r="C24" s="289"/>
      <c r="D24" s="297"/>
      <c r="E24" s="260" t="s">
        <v>144</v>
      </c>
      <c r="F24" s="303"/>
    </row>
    <row r="25" spans="1:6" ht="15.75" customHeight="1" x14ac:dyDescent="0.25">
      <c r="A25" s="291"/>
      <c r="B25" s="287"/>
      <c r="C25" s="290"/>
      <c r="D25" s="296"/>
      <c r="E25" s="260"/>
      <c r="F25" s="300"/>
    </row>
    <row r="26" spans="1:6" ht="15.75" x14ac:dyDescent="0.25">
      <c r="A26" s="248"/>
      <c r="B26" s="250"/>
      <c r="C26" s="256"/>
      <c r="D26" s="250"/>
      <c r="E26" s="250"/>
      <c r="F26" s="266"/>
    </row>
    <row r="27" spans="1:6" ht="30" x14ac:dyDescent="0.25">
      <c r="A27" s="291">
        <v>8</v>
      </c>
      <c r="B27" s="285" t="s">
        <v>145</v>
      </c>
      <c r="C27" s="288" t="s">
        <v>146</v>
      </c>
      <c r="D27" s="295" t="s">
        <v>147</v>
      </c>
      <c r="E27" s="260" t="s">
        <v>148</v>
      </c>
      <c r="F27" s="299">
        <v>424374.55</v>
      </c>
    </row>
    <row r="28" spans="1:6" x14ac:dyDescent="0.25">
      <c r="A28" s="291"/>
      <c r="B28" s="287"/>
      <c r="C28" s="290"/>
      <c r="D28" s="296"/>
      <c r="E28" s="260" t="s">
        <v>149</v>
      </c>
      <c r="F28" s="300"/>
    </row>
    <row r="29" spans="1:6" ht="15.75" x14ac:dyDescent="0.25">
      <c r="A29" s="248"/>
      <c r="B29" s="250"/>
      <c r="C29" s="256"/>
      <c r="D29" s="261"/>
      <c r="E29" s="250"/>
      <c r="F29" s="266"/>
    </row>
    <row r="30" spans="1:6" ht="60" x14ac:dyDescent="0.25">
      <c r="A30" s="248">
        <v>9</v>
      </c>
      <c r="B30" s="255" t="s">
        <v>150</v>
      </c>
      <c r="C30" s="256" t="s">
        <v>151</v>
      </c>
      <c r="D30" s="261" t="s">
        <v>152</v>
      </c>
      <c r="E30" s="262" t="s">
        <v>153</v>
      </c>
      <c r="F30" s="266">
        <v>516627.45</v>
      </c>
    </row>
    <row r="31" spans="1:6" ht="15.75" x14ac:dyDescent="0.25">
      <c r="A31" s="248"/>
      <c r="B31" s="250"/>
      <c r="C31" s="256"/>
      <c r="D31" s="261"/>
      <c r="E31" s="250"/>
      <c r="F31" s="266"/>
    </row>
    <row r="32" spans="1:6" x14ac:dyDescent="0.25">
      <c r="A32" s="291">
        <v>10</v>
      </c>
      <c r="B32" s="285" t="s">
        <v>154</v>
      </c>
      <c r="C32" s="288" t="s">
        <v>155</v>
      </c>
      <c r="D32" s="295" t="s">
        <v>156</v>
      </c>
      <c r="E32" s="260" t="s">
        <v>157</v>
      </c>
      <c r="F32" s="299">
        <v>27676.47</v>
      </c>
    </row>
    <row r="33" spans="1:6" ht="30" x14ac:dyDescent="0.25">
      <c r="A33" s="291"/>
      <c r="B33" s="287"/>
      <c r="C33" s="290"/>
      <c r="D33" s="296"/>
      <c r="E33" s="260" t="s">
        <v>158</v>
      </c>
      <c r="F33" s="300"/>
    </row>
    <row r="34" spans="1:6" ht="15.75" x14ac:dyDescent="0.25">
      <c r="A34" s="248"/>
      <c r="B34" s="255"/>
      <c r="C34" s="256"/>
      <c r="D34" s="264"/>
      <c r="E34" s="263"/>
      <c r="F34" s="266"/>
    </row>
    <row r="35" spans="1:6" ht="45" x14ac:dyDescent="0.25">
      <c r="A35" s="248">
        <v>11</v>
      </c>
      <c r="B35" s="279" t="s">
        <v>159</v>
      </c>
      <c r="C35" s="280" t="s">
        <v>160</v>
      </c>
      <c r="D35" s="284" t="s">
        <v>161</v>
      </c>
      <c r="E35" s="260" t="s">
        <v>162</v>
      </c>
      <c r="F35" s="299">
        <v>156833.32999999999</v>
      </c>
    </row>
    <row r="36" spans="1:6" x14ac:dyDescent="0.25">
      <c r="A36" s="248"/>
      <c r="B36" s="279"/>
      <c r="C36" s="280"/>
      <c r="D36" s="284"/>
      <c r="E36" s="260">
        <v>7652646</v>
      </c>
      <c r="F36" s="300"/>
    </row>
    <row r="37" spans="1:6" ht="15.75" x14ac:dyDescent="0.25">
      <c r="A37" s="248"/>
      <c r="B37" s="250"/>
      <c r="C37" s="256"/>
      <c r="D37" s="261"/>
      <c r="E37" s="250"/>
      <c r="F37" s="266"/>
    </row>
    <row r="38" spans="1:6" ht="60" customHeight="1" x14ac:dyDescent="0.25">
      <c r="A38" s="248">
        <v>12</v>
      </c>
      <c r="B38" s="279" t="s">
        <v>163</v>
      </c>
      <c r="C38" s="280" t="s">
        <v>164</v>
      </c>
      <c r="D38" s="278" t="s">
        <v>165</v>
      </c>
      <c r="E38" s="301" t="s">
        <v>166</v>
      </c>
      <c r="F38" s="299">
        <v>987127.45</v>
      </c>
    </row>
    <row r="39" spans="1:6" x14ac:dyDescent="0.25">
      <c r="A39" s="248"/>
      <c r="B39" s="279"/>
      <c r="C39" s="280"/>
      <c r="D39" s="278"/>
      <c r="E39" s="302"/>
      <c r="F39" s="300"/>
    </row>
    <row r="40" spans="1:6" ht="15.75" x14ac:dyDescent="0.25">
      <c r="A40" s="248"/>
      <c r="B40" s="250"/>
      <c r="C40" s="256"/>
      <c r="D40" s="261"/>
      <c r="E40" s="250"/>
      <c r="F40" s="266"/>
    </row>
    <row r="41" spans="1:6" x14ac:dyDescent="0.25">
      <c r="A41" s="291">
        <v>13</v>
      </c>
      <c r="B41" s="279" t="s">
        <v>167</v>
      </c>
      <c r="C41" s="280" t="s">
        <v>168</v>
      </c>
      <c r="D41" s="278" t="s">
        <v>169</v>
      </c>
      <c r="E41" s="260" t="s">
        <v>170</v>
      </c>
      <c r="F41" s="299">
        <v>46127.45</v>
      </c>
    </row>
    <row r="42" spans="1:6" ht="30" x14ac:dyDescent="0.25">
      <c r="A42" s="291"/>
      <c r="B42" s="279"/>
      <c r="C42" s="280"/>
      <c r="D42" s="278"/>
      <c r="E42" s="260" t="s">
        <v>171</v>
      </c>
      <c r="F42" s="300"/>
    </row>
    <row r="43" spans="1:6" ht="15.75" x14ac:dyDescent="0.25">
      <c r="B43" s="255"/>
      <c r="C43" s="251"/>
      <c r="D43" s="253"/>
      <c r="E43" s="254"/>
    </row>
    <row r="44" spans="1:6" ht="16.5" x14ac:dyDescent="0.25">
      <c r="B44" s="245"/>
      <c r="C44" s="245"/>
      <c r="D44" s="245"/>
      <c r="E44" s="245"/>
    </row>
  </sheetData>
  <mergeCells count="55">
    <mergeCell ref="A5:A7"/>
    <mergeCell ref="A9:A10"/>
    <mergeCell ref="A12:A13"/>
    <mergeCell ref="F38:F39"/>
    <mergeCell ref="F41:F42"/>
    <mergeCell ref="E38:E39"/>
    <mergeCell ref="F5:F7"/>
    <mergeCell ref="F9:F10"/>
    <mergeCell ref="F12:F13"/>
    <mergeCell ref="F17:F18"/>
    <mergeCell ref="F20:F21"/>
    <mergeCell ref="F23:F25"/>
    <mergeCell ref="F27:F28"/>
    <mergeCell ref="F32:F33"/>
    <mergeCell ref="F35:F36"/>
    <mergeCell ref="D23:D25"/>
    <mergeCell ref="D27:D28"/>
    <mergeCell ref="D32:D33"/>
    <mergeCell ref="C27:C28"/>
    <mergeCell ref="C32:C33"/>
    <mergeCell ref="D5:D7"/>
    <mergeCell ref="D9:D10"/>
    <mergeCell ref="D12:D13"/>
    <mergeCell ref="D17:D18"/>
    <mergeCell ref="D20:D21"/>
    <mergeCell ref="B9:B10"/>
    <mergeCell ref="B12:B13"/>
    <mergeCell ref="B17:B18"/>
    <mergeCell ref="A32:A33"/>
    <mergeCell ref="A41:A42"/>
    <mergeCell ref="B32:B33"/>
    <mergeCell ref="C20:C21"/>
    <mergeCell ref="B20:B21"/>
    <mergeCell ref="B38:B39"/>
    <mergeCell ref="C38:C39"/>
    <mergeCell ref="A17:A18"/>
    <mergeCell ref="A20:A21"/>
    <mergeCell ref="A23:A25"/>
    <mergeCell ref="A27:A28"/>
    <mergeCell ref="D38:D39"/>
    <mergeCell ref="B41:B42"/>
    <mergeCell ref="C41:C42"/>
    <mergeCell ref="D41:D42"/>
    <mergeCell ref="B3:F3"/>
    <mergeCell ref="B5:B7"/>
    <mergeCell ref="C5:C7"/>
    <mergeCell ref="C9:C10"/>
    <mergeCell ref="B35:B36"/>
    <mergeCell ref="C35:C36"/>
    <mergeCell ref="D35:D36"/>
    <mergeCell ref="B23:B25"/>
    <mergeCell ref="C23:C25"/>
    <mergeCell ref="B27:B28"/>
    <mergeCell ref="C12:C13"/>
    <mergeCell ref="C17:C18"/>
  </mergeCells>
  <hyperlinks>
    <hyperlink ref="E12" r:id="rId1"/>
    <hyperlink ref="E13" r:id="rId2"/>
    <hyperlink ref="E15" r:id="rId3"/>
    <hyperlink ref="E21" r:id="rId4"/>
    <hyperlink ref="E17" r:id="rId5"/>
    <hyperlink ref="E33" r:id="rId6"/>
    <hyperlink ref="E28" r:id="rId7"/>
    <hyperlink ref="E30" r:id="rId8" display="amalia.mayam@hotmail.com"/>
    <hyperlink ref="E20" r:id="rId9" display="consejodefamiliaautlan@hotmail.com          "/>
    <hyperlink ref="E9" r:id="rId10"/>
    <hyperlink ref="E10" r:id="rId11"/>
    <hyperlink ref="E23" r:id="rId12"/>
    <hyperlink ref="E24" r:id="rId13"/>
    <hyperlink ref="E32" r:id="rId14"/>
    <hyperlink ref="E27" r:id="rId15"/>
    <hyperlink ref="E35" r:id="rId16" display="dif.chapala@red.jalisco.gob.mx"/>
    <hyperlink ref="E38" r:id="rId17"/>
    <hyperlink ref="E5" r:id="rId18"/>
    <hyperlink ref="E41" r:id="rId19"/>
    <hyperlink ref="E18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PADRON</vt:lpstr>
      <vt:lpstr>ALBERGUES</vt:lpstr>
      <vt:lpstr>DELEGACIONES</vt:lpstr>
      <vt:lpstr>PADRON!Área_de_impresión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LUISAVAL</dc:creator>
  <cp:lastModifiedBy>KARLACAB</cp:lastModifiedBy>
  <cp:revision/>
  <dcterms:created xsi:type="dcterms:W3CDTF">2015-01-27T19:47:33Z</dcterms:created>
  <dcterms:modified xsi:type="dcterms:W3CDTF">2016-07-26T16:49:36Z</dcterms:modified>
</cp:coreProperties>
</file>